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IndicatoreRiduzioneDebitoCR" sheetId="5" state="hidden" r:id="rId5"/>
    <sheet name="Debiti" sheetId="6" state="hidden" r:id="rId6"/>
    <sheet name="ElencoFatture" sheetId="7" state="hidden" r:id="rId7"/>
  </sheets>
  <definedNames>
    <definedName name="_xlnm.Print_Area" localSheetId="5">'Debiti'!$A$1:$AB$69</definedName>
    <definedName name="_xlnm.Print_Area" localSheetId="6">'ElencoFatture'!$C$1:$P$72</definedName>
    <definedName name="_xlnm.Print_Area" localSheetId="3">'FattureTempi'!$A$1:$AE$525</definedName>
    <definedName name="_xlnm.Print_Area" localSheetId="4">'IndicatoreRiduzioneDebitoCR'!$A$1:$M$16</definedName>
  </definedNames>
  <calcPr fullCalcOnLoad="1"/>
</workbook>
</file>

<file path=xl/sharedStrings.xml><?xml version="1.0" encoding="utf-8"?>
<sst xmlns="http://schemas.openxmlformats.org/spreadsheetml/2006/main" count="5733" uniqueCount="954">
  <si>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</si>
  <si>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</si>
  <si>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</si>
  <si>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</si>
  <si>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</si>
  <si>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</si>
  <si>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</si>
  <si>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</si>
  <si>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</si>
  <si>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</si>
  <si>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</si>
  <si>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</si>
  <si>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</si>
  <si>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</si>
  <si>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</si>
  <si>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</si>
  <si>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</si>
  <si>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</si>
  <si>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</si>
  <si>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</si>
  <si>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</si>
  <si>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</si>
  <si>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</si>
  <si>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</si>
  <si>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</si>
  <si>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</si>
  <si>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</si>
  <si>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</si>
  <si>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</si>
  <si>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</si>
  <si>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</si>
  <si>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</si>
  <si>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</si>
  <si>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</si>
  <si>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</si>
  <si>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</si>
  <si>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</si>
  <si>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</si>
  <si>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</si>
  <si>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</si>
  <si>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</si>
  <si>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</si>
  <si>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</si>
  <si>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</si>
  <si>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</si>
  <si>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</si>
  <si>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</si>
  <si>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</si>
  <si>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</si>
  <si>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</si>
  <si>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</si>
  <si>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</si>
  <si>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</si>
  <si>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</si>
  <si>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</si>
  <si>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</si>
  <si>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</si>
  <si>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</si>
  <si>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</si>
  <si>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</si>
  <si>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</si>
  <si>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</si>
  <si>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</si>
  <si>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</si>
  <si>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</si>
  <si>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</si>
  <si>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</si>
  <si>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</si>
  <si>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</si>
  <si>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</si>
  <si>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</si>
  <si>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</si>
  <si>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</si>
  <si>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</si>
  <si>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</si>
  <si>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</si>
  <si>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</si>
  <si>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</si>
  <si>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</si>
  <si>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</si>
  <si>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</si>
  <si>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</si>
  <si>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</si>
  <si>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</si>
  <si>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</si>
  <si>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</si>
  <si>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</si>
  <si>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</si>
  <si>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</si>
  <si>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</si>
  <si>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</si>
  <si>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</si>
  <si>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</si>
  <si>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</si>
  <si>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</si>
  <si>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</si>
  <si>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</si>
  <si>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</si>
  <si>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</si>
  <si>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</si>
  <si>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</si>
  <si>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</si>
  <si>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</si>
  <si>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</si>
  <si>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</si>
  <si>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</si>
  <si>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</si>
  <si>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</si>
  <si>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</si>
  <si>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</si>
  <si>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</si>
  <si>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Turri</t>
  </si>
  <si>
    <t>Tempestività dei Pagamenti - Elenco Fatture Pagate - Periodo 01/01/2021 - 31/12/2021</t>
  </si>
  <si>
    <t>14/01/2021</t>
  </si>
  <si>
    <t>327/PA</t>
  </si>
  <si>
    <t>31/12/2020</t>
  </si>
  <si>
    <t>SI</t>
  </si>
  <si>
    <t>Z0F2E0A38F</t>
  </si>
  <si>
    <t>04/01/2021</t>
  </si>
  <si>
    <t/>
  </si>
  <si>
    <t>UFFICIO TECNICO</t>
  </si>
  <si>
    <t>03/02/2021</t>
  </si>
  <si>
    <t>NO</t>
  </si>
  <si>
    <t>334/PA</t>
  </si>
  <si>
    <t>11/01/2021</t>
  </si>
  <si>
    <t>10/02/2021</t>
  </si>
  <si>
    <t>16/01/2021</t>
  </si>
  <si>
    <t>PJ03394953</t>
  </si>
  <si>
    <t>ZC708D27DE</t>
  </si>
  <si>
    <t>05/01/2021</t>
  </si>
  <si>
    <t>04/02/2021</t>
  </si>
  <si>
    <t>A20020201000049899</t>
  </si>
  <si>
    <t>Z2B2C5EA88</t>
  </si>
  <si>
    <t>2020-SFPA-0000005</t>
  </si>
  <si>
    <t>05/11/2020</t>
  </si>
  <si>
    <t>Z1F2DED23A</t>
  </si>
  <si>
    <t>05/12/2020</t>
  </si>
  <si>
    <t>10</t>
  </si>
  <si>
    <t>Z9F2FA136D</t>
  </si>
  <si>
    <t>9</t>
  </si>
  <si>
    <t>Z0C2CCC800</t>
  </si>
  <si>
    <t>28/01/2021</t>
  </si>
  <si>
    <t>004100257761</t>
  </si>
  <si>
    <t>08/01/2021</t>
  </si>
  <si>
    <t>29/01/2021</t>
  </si>
  <si>
    <t>004100257760</t>
  </si>
  <si>
    <t>004100257759</t>
  </si>
  <si>
    <t>Z4D2BB7827</t>
  </si>
  <si>
    <t>004100257758</t>
  </si>
  <si>
    <t>004100257757</t>
  </si>
  <si>
    <t>004100257756</t>
  </si>
  <si>
    <t>004100257755</t>
  </si>
  <si>
    <t>004100257754</t>
  </si>
  <si>
    <t>004100257753</t>
  </si>
  <si>
    <t>004100257752</t>
  </si>
  <si>
    <t>004100257751</t>
  </si>
  <si>
    <t>004100257750</t>
  </si>
  <si>
    <t>178/2020</t>
  </si>
  <si>
    <t>26/12/2020</t>
  </si>
  <si>
    <t>Z9A285F244</t>
  </si>
  <si>
    <t>28/12/2020</t>
  </si>
  <si>
    <t>27/01/2021</t>
  </si>
  <si>
    <t>02/PA</t>
  </si>
  <si>
    <t>18/01/2021</t>
  </si>
  <si>
    <t>84322321FA</t>
  </si>
  <si>
    <t>19/01/2021</t>
  </si>
  <si>
    <t>21/01/2021</t>
  </si>
  <si>
    <t>12/02/2021</t>
  </si>
  <si>
    <t>18/02/2021</t>
  </si>
  <si>
    <t>09/02/2021</t>
  </si>
  <si>
    <t>2/12</t>
  </si>
  <si>
    <t>20/01/2021</t>
  </si>
  <si>
    <t>Z7A2F6E869</t>
  </si>
  <si>
    <t>SERVIZI SOCIALI</t>
  </si>
  <si>
    <t>20/02/2021</t>
  </si>
  <si>
    <t>1</t>
  </si>
  <si>
    <t>17/01/2021</t>
  </si>
  <si>
    <t>17/02/2021</t>
  </si>
  <si>
    <t>26/01/2021</t>
  </si>
  <si>
    <t>25/02/2021</t>
  </si>
  <si>
    <t>11/001</t>
  </si>
  <si>
    <t>29/12/2020</t>
  </si>
  <si>
    <t>FATTPA 42_20</t>
  </si>
  <si>
    <t>15/12/2020</t>
  </si>
  <si>
    <t>Z8E2FB5B39</t>
  </si>
  <si>
    <t>16/12/2020</t>
  </si>
  <si>
    <t>15/01/2021</t>
  </si>
  <si>
    <t>FATTPA 5_21</t>
  </si>
  <si>
    <t>24/01/2021</t>
  </si>
  <si>
    <t>ZF62D845BA</t>
  </si>
  <si>
    <t>25/01/2021</t>
  </si>
  <si>
    <t>24/02/2021</t>
  </si>
  <si>
    <t>27/PA</t>
  </si>
  <si>
    <t>02/02/2021</t>
  </si>
  <si>
    <t>Z132EB0A9C</t>
  </si>
  <si>
    <t>05/03/2021</t>
  </si>
  <si>
    <t>01/PA</t>
  </si>
  <si>
    <t>5</t>
  </si>
  <si>
    <t>05/02/2021</t>
  </si>
  <si>
    <t>801198425B</t>
  </si>
  <si>
    <t>08/02/2021</t>
  </si>
  <si>
    <t>10/03/2021</t>
  </si>
  <si>
    <t>004107461115</t>
  </si>
  <si>
    <t>11/02/2021</t>
  </si>
  <si>
    <t>07/03/2021</t>
  </si>
  <si>
    <t>004107461114</t>
  </si>
  <si>
    <t>004107461113</t>
  </si>
  <si>
    <t>004107461112</t>
  </si>
  <si>
    <t>004107461111</t>
  </si>
  <si>
    <t>004107461110</t>
  </si>
  <si>
    <t>004107461109</t>
  </si>
  <si>
    <t>004107461108</t>
  </si>
  <si>
    <t>004107461107</t>
  </si>
  <si>
    <t>004107461106</t>
  </si>
  <si>
    <t>004107461105</t>
  </si>
  <si>
    <t>PJ03508025</t>
  </si>
  <si>
    <t>31/01/2021</t>
  </si>
  <si>
    <t>28/PA</t>
  </si>
  <si>
    <t>07/02/2021</t>
  </si>
  <si>
    <t>Z1F2FBF893</t>
  </si>
  <si>
    <t>2PA</t>
  </si>
  <si>
    <t>Z5729C3C2F</t>
  </si>
  <si>
    <t>06/03/2021</t>
  </si>
  <si>
    <t>7303</t>
  </si>
  <si>
    <t>ZE72FD8E78</t>
  </si>
  <si>
    <t>14/02/2021</t>
  </si>
  <si>
    <t>0140-000001</t>
  </si>
  <si>
    <t>Z212FF23F6</t>
  </si>
  <si>
    <t>13/03/2021</t>
  </si>
  <si>
    <t>12/FE</t>
  </si>
  <si>
    <t>ZA02FD8EF1</t>
  </si>
  <si>
    <t>28/02/2021</t>
  </si>
  <si>
    <t>11/FE</t>
  </si>
  <si>
    <t>ZC52AEDD6B</t>
  </si>
  <si>
    <t>FATTPA 29_21</t>
  </si>
  <si>
    <t>01/02/2021</t>
  </si>
  <si>
    <t>ZF927D42AD</t>
  </si>
  <si>
    <t>04/03/2021</t>
  </si>
  <si>
    <t>FATTPA 6_21</t>
  </si>
  <si>
    <t>004107461116</t>
  </si>
  <si>
    <t>10/PA</t>
  </si>
  <si>
    <t>22/PA</t>
  </si>
  <si>
    <t>11/03/2021</t>
  </si>
  <si>
    <t>16/02/2021</t>
  </si>
  <si>
    <t>FPA 3/21</t>
  </si>
  <si>
    <t>Z532D1F22E</t>
  </si>
  <si>
    <t>UFFICIO FINANZIARIO</t>
  </si>
  <si>
    <t>12/A</t>
  </si>
  <si>
    <t>ZC22EF8EB0</t>
  </si>
  <si>
    <t>13/02/2021</t>
  </si>
  <si>
    <t>FATTPA 74_20</t>
  </si>
  <si>
    <t>22/12/2020</t>
  </si>
  <si>
    <t>Z522F838B7</t>
  </si>
  <si>
    <t>23/12/2020</t>
  </si>
  <si>
    <t>22/01/2021</t>
  </si>
  <si>
    <t>327/2020</t>
  </si>
  <si>
    <t>30/12/2020</t>
  </si>
  <si>
    <t>19/02/2021</t>
  </si>
  <si>
    <t>2/PA</t>
  </si>
  <si>
    <t>Z472E74A0A</t>
  </si>
  <si>
    <t>V/3</t>
  </si>
  <si>
    <t>ZED2F214A4</t>
  </si>
  <si>
    <t>14/03/2021</t>
  </si>
  <si>
    <t>1/PA</t>
  </si>
  <si>
    <t>*</t>
  </si>
  <si>
    <t>23/02/2021</t>
  </si>
  <si>
    <t>12/01/2021</t>
  </si>
  <si>
    <t>ZCE2D8D3E6</t>
  </si>
  <si>
    <t>FATTPA 28_21</t>
  </si>
  <si>
    <t>8R00207237</t>
  </si>
  <si>
    <t>12/12/2020</t>
  </si>
  <si>
    <t>Z151348184</t>
  </si>
  <si>
    <t>18/12/2020</t>
  </si>
  <si>
    <t>8R00207815</t>
  </si>
  <si>
    <t>23/PA</t>
  </si>
  <si>
    <t>ZE92F97101</t>
  </si>
  <si>
    <t>25/03/2021</t>
  </si>
  <si>
    <t>02/03/2021</t>
  </si>
  <si>
    <t>AN02470606</t>
  </si>
  <si>
    <t>ZC32DA2819</t>
  </si>
  <si>
    <t>15/02/2021</t>
  </si>
  <si>
    <t>17/03/2021</t>
  </si>
  <si>
    <t>26/02/2021</t>
  </si>
  <si>
    <t>ZEC2F011A0</t>
  </si>
  <si>
    <t>01/03/2021</t>
  </si>
  <si>
    <t>31/03/2021</t>
  </si>
  <si>
    <t>36/PA</t>
  </si>
  <si>
    <t>28/03/2021</t>
  </si>
  <si>
    <t>PJ03624130</t>
  </si>
  <si>
    <t>03/03/2021</t>
  </si>
  <si>
    <t>02/04/2021</t>
  </si>
  <si>
    <t>96</t>
  </si>
  <si>
    <t>8513230BA1</t>
  </si>
  <si>
    <t>FPA 1/21</t>
  </si>
  <si>
    <t>Z3E2EE6A3A</t>
  </si>
  <si>
    <t>5/PA</t>
  </si>
  <si>
    <t>Z3E30C83BB</t>
  </si>
  <si>
    <t>09/03/2021</t>
  </si>
  <si>
    <t>65/D</t>
  </si>
  <si>
    <t>Z8C2B73825</t>
  </si>
  <si>
    <t>01/04/2021</t>
  </si>
  <si>
    <t>1015-000333-PA</t>
  </si>
  <si>
    <t>1015-000334-PA</t>
  </si>
  <si>
    <t>1015-000335-PA</t>
  </si>
  <si>
    <t>16/03/2021</t>
  </si>
  <si>
    <t>16-FE</t>
  </si>
  <si>
    <t>12/03/2021</t>
  </si>
  <si>
    <t>ZED2FC198C</t>
  </si>
  <si>
    <t>15/03/2021</t>
  </si>
  <si>
    <t>14/04/2021</t>
  </si>
  <si>
    <t>11-FE</t>
  </si>
  <si>
    <t>22/02/2021</t>
  </si>
  <si>
    <t>1-FE</t>
  </si>
  <si>
    <t>2/19</t>
  </si>
  <si>
    <t>Z6128E3867</t>
  </si>
  <si>
    <t>08/03/2021</t>
  </si>
  <si>
    <t>07/04/2021</t>
  </si>
  <si>
    <t>2/44</t>
  </si>
  <si>
    <t>11/04/2021</t>
  </si>
  <si>
    <t>20/03/2021</t>
  </si>
  <si>
    <t>004114555269</t>
  </si>
  <si>
    <t>19/03/2021</t>
  </si>
  <si>
    <t>24/03/2021</t>
  </si>
  <si>
    <t>004114555268</t>
  </si>
  <si>
    <t>004114555267</t>
  </si>
  <si>
    <t>004114555266</t>
  </si>
  <si>
    <t>004114555265</t>
  </si>
  <si>
    <t>004114555264</t>
  </si>
  <si>
    <t>004114555263</t>
  </si>
  <si>
    <t>004114555262</t>
  </si>
  <si>
    <t>004114555261</t>
  </si>
  <si>
    <t>004114555260</t>
  </si>
  <si>
    <t>004114555259</t>
  </si>
  <si>
    <t>004114555258</t>
  </si>
  <si>
    <t>002-2021</t>
  </si>
  <si>
    <t>18/04/2021</t>
  </si>
  <si>
    <t>386</t>
  </si>
  <si>
    <t>Z8930E96C5</t>
  </si>
  <si>
    <t>10/04/2021</t>
  </si>
  <si>
    <t>65/2021</t>
  </si>
  <si>
    <t>Z8330A24CA</t>
  </si>
  <si>
    <t>15/04/2021</t>
  </si>
  <si>
    <t>4/PA</t>
  </si>
  <si>
    <t>ZD62F01099</t>
  </si>
  <si>
    <t>06/04/2021</t>
  </si>
  <si>
    <t>FATTPA 42_21</t>
  </si>
  <si>
    <t>22/03/2021</t>
  </si>
  <si>
    <t>23/03/2021</t>
  </si>
  <si>
    <t>22/04/2021</t>
  </si>
  <si>
    <t>08/04/2021</t>
  </si>
  <si>
    <t>42/001</t>
  </si>
  <si>
    <t>30/04/2021</t>
  </si>
  <si>
    <t>17-FE</t>
  </si>
  <si>
    <t>18/03/2021</t>
  </si>
  <si>
    <t>17/04/2021</t>
  </si>
  <si>
    <t>2-FE</t>
  </si>
  <si>
    <t>FATTPA 57_21</t>
  </si>
  <si>
    <t>07/05/2021</t>
  </si>
  <si>
    <t>20/04/2021</t>
  </si>
  <si>
    <t>2/31</t>
  </si>
  <si>
    <t>09/04/2021</t>
  </si>
  <si>
    <t>13/04/2021</t>
  </si>
  <si>
    <t>13/05/2021</t>
  </si>
  <si>
    <t>PJ03739959</t>
  </si>
  <si>
    <t>02/05/2021</t>
  </si>
  <si>
    <t>A20020211000010807</t>
  </si>
  <si>
    <t>FatPAM1/2021</t>
  </si>
  <si>
    <t>30/03/2021</t>
  </si>
  <si>
    <t>ZC42F4EFCE</t>
  </si>
  <si>
    <t>29/04/2021</t>
  </si>
  <si>
    <t>FATTPA 43_21</t>
  </si>
  <si>
    <t>FATTPA 58_21</t>
  </si>
  <si>
    <t>FATTPA 68_21</t>
  </si>
  <si>
    <t>12/04/2021</t>
  </si>
  <si>
    <t>Z6E2D8F1E9</t>
  </si>
  <si>
    <t>FATTPA 67_21</t>
  </si>
  <si>
    <t>Z8B2E1C0F6</t>
  </si>
  <si>
    <t>86/2021</t>
  </si>
  <si>
    <t>01/05/2021</t>
  </si>
  <si>
    <t>2</t>
  </si>
  <si>
    <t>ZAE253FA94</t>
  </si>
  <si>
    <t>FatPAM7/2021</t>
  </si>
  <si>
    <t>Z78305FBFA</t>
  </si>
  <si>
    <t>FatPAM2/2021</t>
  </si>
  <si>
    <t>12/05/2021</t>
  </si>
  <si>
    <t>004126556122</t>
  </si>
  <si>
    <t>14/05/2021</t>
  </si>
  <si>
    <t>004126556119</t>
  </si>
  <si>
    <t>004126556116</t>
  </si>
  <si>
    <t>004126556115</t>
  </si>
  <si>
    <t>004126556114</t>
  </si>
  <si>
    <t>004126556113</t>
  </si>
  <si>
    <t>004126556121</t>
  </si>
  <si>
    <t>004126556112</t>
  </si>
  <si>
    <t>004126556120</t>
  </si>
  <si>
    <t>004126556118</t>
  </si>
  <si>
    <t>004126556117</t>
  </si>
  <si>
    <t>004126556123</t>
  </si>
  <si>
    <t>27/04/2021</t>
  </si>
  <si>
    <t>04/PA/2021</t>
  </si>
  <si>
    <t>Z722FBF37E</t>
  </si>
  <si>
    <t>10/PA/2021</t>
  </si>
  <si>
    <t>21/04/2021</t>
  </si>
  <si>
    <t>22/05/2021</t>
  </si>
  <si>
    <t>11/PA/2021</t>
  </si>
  <si>
    <t>0150020210001067400</t>
  </si>
  <si>
    <t>16/04/2021</t>
  </si>
  <si>
    <t>19/04/2021</t>
  </si>
  <si>
    <t>19/05/2021</t>
  </si>
  <si>
    <t>0150020210001072800</t>
  </si>
  <si>
    <t>0150020210001072700</t>
  </si>
  <si>
    <t>0150020210001072600</t>
  </si>
  <si>
    <t>0150020210001072500</t>
  </si>
  <si>
    <t>0150020210001067300</t>
  </si>
  <si>
    <t>0150020210001066300</t>
  </si>
  <si>
    <t>0150020210001066200</t>
  </si>
  <si>
    <t>0150020210001066100</t>
  </si>
  <si>
    <t>0150020210001065600</t>
  </si>
  <si>
    <t>0150020210001065500</t>
  </si>
  <si>
    <t>0150020210001065400</t>
  </si>
  <si>
    <t>0150020210001072400</t>
  </si>
  <si>
    <t>0150020210001066500</t>
  </si>
  <si>
    <t>0150020210001066000</t>
  </si>
  <si>
    <t>0150020210001065800</t>
  </si>
  <si>
    <t>0150020210001065700</t>
  </si>
  <si>
    <t>0150020210001066400</t>
  </si>
  <si>
    <t>2021006439</t>
  </si>
  <si>
    <t>2021008649</t>
  </si>
  <si>
    <t>04/05/2021</t>
  </si>
  <si>
    <t>55/PA</t>
  </si>
  <si>
    <t>21/05/2021</t>
  </si>
  <si>
    <t>PJ03856050</t>
  </si>
  <si>
    <t>05/05/2021</t>
  </si>
  <si>
    <t>04/06/2021</t>
  </si>
  <si>
    <t>127/2021</t>
  </si>
  <si>
    <t>03/05/2021</t>
  </si>
  <si>
    <t>02/06/2021</t>
  </si>
  <si>
    <t>FPA 40/21</t>
  </si>
  <si>
    <t>ZAB314F2B0</t>
  </si>
  <si>
    <t>27/05/2021</t>
  </si>
  <si>
    <t>107/2021</t>
  </si>
  <si>
    <t>ZF2314F42D</t>
  </si>
  <si>
    <t>20/05/2021</t>
  </si>
  <si>
    <t>11/05/2021</t>
  </si>
  <si>
    <t>3</t>
  </si>
  <si>
    <t>23/04/2021</t>
  </si>
  <si>
    <t>AN06435863</t>
  </si>
  <si>
    <t>2021017501</t>
  </si>
  <si>
    <t>11/06/2021</t>
  </si>
  <si>
    <t>2021017502</t>
  </si>
  <si>
    <t>8</t>
  </si>
  <si>
    <t>12/06/2021</t>
  </si>
  <si>
    <t>18/05/2021</t>
  </si>
  <si>
    <t>004130821488</t>
  </si>
  <si>
    <t>08/05/2021</t>
  </si>
  <si>
    <t>Z373055B4F</t>
  </si>
  <si>
    <t>10/05/2021</t>
  </si>
  <si>
    <t>09/06/2021</t>
  </si>
  <si>
    <t>004130821489</t>
  </si>
  <si>
    <t>004131967466</t>
  </si>
  <si>
    <t>09/05/2021</t>
  </si>
  <si>
    <t>10/06/2021</t>
  </si>
  <si>
    <t>004131967467</t>
  </si>
  <si>
    <t>004131967468</t>
  </si>
  <si>
    <t>004131967469</t>
  </si>
  <si>
    <t>004131967470</t>
  </si>
  <si>
    <t>004133308038</t>
  </si>
  <si>
    <t>004133308039</t>
  </si>
  <si>
    <t>004133308040</t>
  </si>
  <si>
    <t>004135384962</t>
  </si>
  <si>
    <t>17/05/2021</t>
  </si>
  <si>
    <t>16/06/2021</t>
  </si>
  <si>
    <t>004135384963</t>
  </si>
  <si>
    <t>2/40</t>
  </si>
  <si>
    <t>25/05/2021</t>
  </si>
  <si>
    <t>31-FE</t>
  </si>
  <si>
    <t>Z1C319D576</t>
  </si>
  <si>
    <t>24/05/2021</t>
  </si>
  <si>
    <t>19/06/2021</t>
  </si>
  <si>
    <t>1/65</t>
  </si>
  <si>
    <t>Z59310FA64</t>
  </si>
  <si>
    <t>03/06/2021</t>
  </si>
  <si>
    <t>01/06/2021</t>
  </si>
  <si>
    <t>16/PA</t>
  </si>
  <si>
    <t>Z0F3181BB0</t>
  </si>
  <si>
    <t>28/05/2021</t>
  </si>
  <si>
    <t>31/05/2021</t>
  </si>
  <si>
    <t>32/PA</t>
  </si>
  <si>
    <t>29/PA</t>
  </si>
  <si>
    <t>FPA 15/21</t>
  </si>
  <si>
    <t>ZF62FB6791</t>
  </si>
  <si>
    <t>08/06/2021</t>
  </si>
  <si>
    <t>1/83</t>
  </si>
  <si>
    <t>03/07/2021</t>
  </si>
  <si>
    <t>PJ03974655</t>
  </si>
  <si>
    <t>FATTPA 84_21</t>
  </si>
  <si>
    <t>FATTPA 107_21</t>
  </si>
  <si>
    <t>06/06/2021</t>
  </si>
  <si>
    <t>07/06/2021</t>
  </si>
  <si>
    <t>07/07/2021</t>
  </si>
  <si>
    <t>FATTPA 91_21</t>
  </si>
  <si>
    <t>Z192809DFB</t>
  </si>
  <si>
    <t>23/06/2021</t>
  </si>
  <si>
    <t>3/PA</t>
  </si>
  <si>
    <t>ZEA31270CB</t>
  </si>
  <si>
    <t>17/06/2021</t>
  </si>
  <si>
    <t>12/2021</t>
  </si>
  <si>
    <t>Z0F2F4F00B</t>
  </si>
  <si>
    <t>7</t>
  </si>
  <si>
    <t>Z592CE40AA</t>
  </si>
  <si>
    <t>26/05/2021</t>
  </si>
  <si>
    <t>25/06/2021</t>
  </si>
  <si>
    <t>161/2021</t>
  </si>
  <si>
    <t>15/06/2021</t>
  </si>
  <si>
    <t>0001128801</t>
  </si>
  <si>
    <t>63/001</t>
  </si>
  <si>
    <t>004137296273</t>
  </si>
  <si>
    <t>10/07/2021</t>
  </si>
  <si>
    <t>004137296272</t>
  </si>
  <si>
    <t>004137296271</t>
  </si>
  <si>
    <t>004137296270</t>
  </si>
  <si>
    <t>004137296269</t>
  </si>
  <si>
    <t>004137296268</t>
  </si>
  <si>
    <t>004137296267</t>
  </si>
  <si>
    <t>004137296266</t>
  </si>
  <si>
    <t>004137296265</t>
  </si>
  <si>
    <t>004137296264</t>
  </si>
  <si>
    <t>004137296263</t>
  </si>
  <si>
    <t>004137296262</t>
  </si>
  <si>
    <t>004140096238</t>
  </si>
  <si>
    <t>15/07/2021</t>
  </si>
  <si>
    <t>FATTPA 14_21</t>
  </si>
  <si>
    <t>Z5D2938C23</t>
  </si>
  <si>
    <t>22/06/2021</t>
  </si>
  <si>
    <t>004140096239</t>
  </si>
  <si>
    <t>004140096237</t>
  </si>
  <si>
    <t>004140096236</t>
  </si>
  <si>
    <t>004140096235</t>
  </si>
  <si>
    <t>004140096234</t>
  </si>
  <si>
    <t>004140096233</t>
  </si>
  <si>
    <t>004140096232</t>
  </si>
  <si>
    <t>004140096231</t>
  </si>
  <si>
    <t>004140096230</t>
  </si>
  <si>
    <t>004140096229</t>
  </si>
  <si>
    <t>2/53</t>
  </si>
  <si>
    <t>AN10397787</t>
  </si>
  <si>
    <t>16/07/2021</t>
  </si>
  <si>
    <t>8R00079385</t>
  </si>
  <si>
    <t>ZC92C9E6A5</t>
  </si>
  <si>
    <t>21/06/2021</t>
  </si>
  <si>
    <t>152</t>
  </si>
  <si>
    <t>14/06/2021</t>
  </si>
  <si>
    <t>29/06/2021</t>
  </si>
  <si>
    <t>2/62</t>
  </si>
  <si>
    <t>18/06/2021</t>
  </si>
  <si>
    <t>21/07/2021</t>
  </si>
  <si>
    <t>12</t>
  </si>
  <si>
    <t>Z972FE6B15</t>
  </si>
  <si>
    <t>01/07/2021</t>
  </si>
  <si>
    <t>0002121491</t>
  </si>
  <si>
    <t>Z6D3094B14</t>
  </si>
  <si>
    <t>29/05/2021</t>
  </si>
  <si>
    <t>28/06/2021</t>
  </si>
  <si>
    <t>0002118238</t>
  </si>
  <si>
    <t>2021/3880/2</t>
  </si>
  <si>
    <t>Z3F30C0971</t>
  </si>
  <si>
    <t>05/07/2021</t>
  </si>
  <si>
    <t>FPA 48/21</t>
  </si>
  <si>
    <t>Z6D2FD8CF6</t>
  </si>
  <si>
    <t>31/07/2021</t>
  </si>
  <si>
    <t>2/2</t>
  </si>
  <si>
    <t>Z1E31BF724</t>
  </si>
  <si>
    <t>28/07/2021</t>
  </si>
  <si>
    <t>06/07/2021</t>
  </si>
  <si>
    <t>1/99</t>
  </si>
  <si>
    <t>30/06/2021</t>
  </si>
  <si>
    <t>ZB731D39C6</t>
  </si>
  <si>
    <t>02/07/2021</t>
  </si>
  <si>
    <t>01/08/2021</t>
  </si>
  <si>
    <t>113/PA</t>
  </si>
  <si>
    <t>Z2A30CD790</t>
  </si>
  <si>
    <t>05/08/2021</t>
  </si>
  <si>
    <t>FPA 52/21</t>
  </si>
  <si>
    <t>09/07/2021</t>
  </si>
  <si>
    <t>12/07/2021</t>
  </si>
  <si>
    <t>11/08/2021</t>
  </si>
  <si>
    <t>20/07/2021</t>
  </si>
  <si>
    <t>004144406093</t>
  </si>
  <si>
    <t>08/07/2021</t>
  </si>
  <si>
    <t>07/08/2021</t>
  </si>
  <si>
    <t>004144406092</t>
  </si>
  <si>
    <t>004144406091</t>
  </si>
  <si>
    <t>004144406090</t>
  </si>
  <si>
    <t>004144406089</t>
  </si>
  <si>
    <t>004144406088</t>
  </si>
  <si>
    <t>004144406087</t>
  </si>
  <si>
    <t>004144406086</t>
  </si>
  <si>
    <t>004144406085</t>
  </si>
  <si>
    <t>004144406084</t>
  </si>
  <si>
    <t>004144406083</t>
  </si>
  <si>
    <t>004144406082</t>
  </si>
  <si>
    <t>06/05/2021</t>
  </si>
  <si>
    <t>8310668430</t>
  </si>
  <si>
    <t>19/07/2021</t>
  </si>
  <si>
    <t>18/08/2021</t>
  </si>
  <si>
    <t>2021023173</t>
  </si>
  <si>
    <t>2021029575</t>
  </si>
  <si>
    <t>23/07/2021</t>
  </si>
  <si>
    <t>26/07/2021</t>
  </si>
  <si>
    <t>A20020211000025523</t>
  </si>
  <si>
    <t>63/PA</t>
  </si>
  <si>
    <t>ZAE3178855</t>
  </si>
  <si>
    <t>000320/PA</t>
  </si>
  <si>
    <t>ZAE31F267C</t>
  </si>
  <si>
    <t>13/07/2021</t>
  </si>
  <si>
    <t>12/08/2021</t>
  </si>
  <si>
    <t>AS1888</t>
  </si>
  <si>
    <t>Z44325112C</t>
  </si>
  <si>
    <t>14/08/2021</t>
  </si>
  <si>
    <t>9/PA</t>
  </si>
  <si>
    <t>22/08/2021</t>
  </si>
  <si>
    <t>84/E</t>
  </si>
  <si>
    <t>Z4B30D4768</t>
  </si>
  <si>
    <t>99/2021</t>
  </si>
  <si>
    <t>005PA/2021</t>
  </si>
  <si>
    <t>Z312DA32C0</t>
  </si>
  <si>
    <t>27/07/2021</t>
  </si>
  <si>
    <t>26/08/2021</t>
  </si>
  <si>
    <t>004PA/2021</t>
  </si>
  <si>
    <t>30/07/2021</t>
  </si>
  <si>
    <t>FATTPA 122_21</t>
  </si>
  <si>
    <t>29/07/2021</t>
  </si>
  <si>
    <t>FATTPA 133_21</t>
  </si>
  <si>
    <t>22/07/2021</t>
  </si>
  <si>
    <t>FATTPA 137_21</t>
  </si>
  <si>
    <t>FATTPA 138_21</t>
  </si>
  <si>
    <t>19/08/2021</t>
  </si>
  <si>
    <t>004158166644</t>
  </si>
  <si>
    <t>13/08/2021</t>
  </si>
  <si>
    <t>17/09/2021</t>
  </si>
  <si>
    <t>004158166643</t>
  </si>
  <si>
    <t>004158166642</t>
  </si>
  <si>
    <t>004154692032</t>
  </si>
  <si>
    <t>10/08/2021</t>
  </si>
  <si>
    <t>11/09/2021</t>
  </si>
  <si>
    <t>004154692031</t>
  </si>
  <si>
    <t>004151846491</t>
  </si>
  <si>
    <t>06/08/2021</t>
  </si>
  <si>
    <t>09/08/2021</t>
  </si>
  <si>
    <t>08/09/2021</t>
  </si>
  <si>
    <t>004151846490</t>
  </si>
  <si>
    <t>004151846489</t>
  </si>
  <si>
    <t>004151846488</t>
  </si>
  <si>
    <t>004151846487</t>
  </si>
  <si>
    <t>004151846486</t>
  </si>
  <si>
    <t>004152324542</t>
  </si>
  <si>
    <t>FATTPA 153_21</t>
  </si>
  <si>
    <t>05/09/2021</t>
  </si>
  <si>
    <t>PJ04215371</t>
  </si>
  <si>
    <t>04/08/2021</t>
  </si>
  <si>
    <t>03/09/2021</t>
  </si>
  <si>
    <t>227/2021</t>
  </si>
  <si>
    <t>02/08/2021</t>
  </si>
  <si>
    <t>4</t>
  </si>
  <si>
    <t>ZA231BF76C</t>
  </si>
  <si>
    <t>25/08/2021</t>
  </si>
  <si>
    <t>108/PA</t>
  </si>
  <si>
    <t>ZAF312CDB9</t>
  </si>
  <si>
    <t>AN14343466</t>
  </si>
  <si>
    <t>23/08/2021</t>
  </si>
  <si>
    <t>Z4C324F2F9</t>
  </si>
  <si>
    <t>09/09/2021</t>
  </si>
  <si>
    <t>30/08/2021</t>
  </si>
  <si>
    <t>FATTPA 24_21</t>
  </si>
  <si>
    <t>Z432FBAEF0</t>
  </si>
  <si>
    <t>20/08/2021</t>
  </si>
  <si>
    <t>1/001</t>
  </si>
  <si>
    <t>3 / a</t>
  </si>
  <si>
    <t>0150020210002504900</t>
  </si>
  <si>
    <t>22/09/2021</t>
  </si>
  <si>
    <t>0150020210002504800</t>
  </si>
  <si>
    <t>24/09/2021</t>
  </si>
  <si>
    <t>0150020210002504700</t>
  </si>
  <si>
    <t>0150020210002504600</t>
  </si>
  <si>
    <t>0150020210002504500</t>
  </si>
  <si>
    <t>0150020210002497700</t>
  </si>
  <si>
    <t>0150020210002497600</t>
  </si>
  <si>
    <t>0150020210002497100</t>
  </si>
  <si>
    <t>0150020210002497000</t>
  </si>
  <si>
    <t>0150020210002496900</t>
  </si>
  <si>
    <t>0150020210002496800</t>
  </si>
  <si>
    <t>0150020210002496700</t>
  </si>
  <si>
    <t>0150020210002496600</t>
  </si>
  <si>
    <t>0150020210002494200</t>
  </si>
  <si>
    <t>0150020210002494100</t>
  </si>
  <si>
    <t>0150020210002494000</t>
  </si>
  <si>
    <t>0150020210002493900</t>
  </si>
  <si>
    <t>0150020210002493800</t>
  </si>
  <si>
    <t>06/09/2021</t>
  </si>
  <si>
    <t>2021031967</t>
  </si>
  <si>
    <t>03/08/2021</t>
  </si>
  <si>
    <t>02/09/2021</t>
  </si>
  <si>
    <t>15/09/2021</t>
  </si>
  <si>
    <t>004159482790</t>
  </si>
  <si>
    <t>10/09/2021</t>
  </si>
  <si>
    <t>10/10/2021</t>
  </si>
  <si>
    <t>004158972039</t>
  </si>
  <si>
    <t>07/09/2021</t>
  </si>
  <si>
    <t>08/10/2021</t>
  </si>
  <si>
    <t>004158972038</t>
  </si>
  <si>
    <t>09/10/2021</t>
  </si>
  <si>
    <t>004158972037</t>
  </si>
  <si>
    <t>004158972036</t>
  </si>
  <si>
    <t>004158972034</t>
  </si>
  <si>
    <t>004158972033</t>
  </si>
  <si>
    <t>004158972032</t>
  </si>
  <si>
    <t>004158972031</t>
  </si>
  <si>
    <t>004158972030</t>
  </si>
  <si>
    <t>004158972029</t>
  </si>
  <si>
    <t>004158972035</t>
  </si>
  <si>
    <t>P0016455</t>
  </si>
  <si>
    <t>Z2632FD507</t>
  </si>
  <si>
    <t>14/09/2021</t>
  </si>
  <si>
    <t>14/10/2021</t>
  </si>
  <si>
    <t>31/A</t>
  </si>
  <si>
    <t>Z0328F23DF</t>
  </si>
  <si>
    <t>16/09/2021</t>
  </si>
  <si>
    <t>16/10/2021</t>
  </si>
  <si>
    <t>21/09/2021</t>
  </si>
  <si>
    <t>0001102692</t>
  </si>
  <si>
    <t>Z9D2529BE4</t>
  </si>
  <si>
    <t>0001102693</t>
  </si>
  <si>
    <t>0002101854</t>
  </si>
  <si>
    <t>0002101855</t>
  </si>
  <si>
    <t>29/09/2021</t>
  </si>
  <si>
    <t>32/A</t>
  </si>
  <si>
    <t>ZDF2E9C045</t>
  </si>
  <si>
    <t>30/09/2021</t>
  </si>
  <si>
    <t>09875/S</t>
  </si>
  <si>
    <t>31/08/2021</t>
  </si>
  <si>
    <t>Z2E32C4F31</t>
  </si>
  <si>
    <t>UFFICIO AMMINISTRATIVO</t>
  </si>
  <si>
    <t>05/10/2021</t>
  </si>
  <si>
    <t>013-2021</t>
  </si>
  <si>
    <t>ZA0322321B</t>
  </si>
  <si>
    <t>24/10/2021</t>
  </si>
  <si>
    <t>9/1.001</t>
  </si>
  <si>
    <t>27/09/2021</t>
  </si>
  <si>
    <t>FPA 114/21</t>
  </si>
  <si>
    <t>Z0731A36C0</t>
  </si>
  <si>
    <t>13/10/2021</t>
  </si>
  <si>
    <t>004166599574</t>
  </si>
  <si>
    <t>06/10/2021</t>
  </si>
  <si>
    <t>07/11/2021</t>
  </si>
  <si>
    <t>004166599573</t>
  </si>
  <si>
    <t>004166599572</t>
  </si>
  <si>
    <t>004166599571</t>
  </si>
  <si>
    <t>004166599570</t>
  </si>
  <si>
    <t>004166599569</t>
  </si>
  <si>
    <t>004166599568</t>
  </si>
  <si>
    <t>004166599567</t>
  </si>
  <si>
    <t>004166599566</t>
  </si>
  <si>
    <t>004166599565</t>
  </si>
  <si>
    <t>004166599564</t>
  </si>
  <si>
    <t>004166599563</t>
  </si>
  <si>
    <t>A20020211000038399</t>
  </si>
  <si>
    <t>04/10/2021</t>
  </si>
  <si>
    <t>03/11/2021</t>
  </si>
  <si>
    <t>FATTPA 163_21</t>
  </si>
  <si>
    <t>07/10/2021</t>
  </si>
  <si>
    <t>FATTPA 197_21</t>
  </si>
  <si>
    <t>296/2021</t>
  </si>
  <si>
    <t>FATTPA 198_21</t>
  </si>
  <si>
    <t>04/11/2021</t>
  </si>
  <si>
    <t>FATTPA 34_21</t>
  </si>
  <si>
    <t>Z74326E50C</t>
  </si>
  <si>
    <t>22/10/2021</t>
  </si>
  <si>
    <t>FPA 35/21</t>
  </si>
  <si>
    <t>19/10/2021</t>
  </si>
  <si>
    <t>18/11/2021</t>
  </si>
  <si>
    <t>28/10/2021</t>
  </si>
  <si>
    <t>36PA</t>
  </si>
  <si>
    <t>Z0A2F0F3FD</t>
  </si>
  <si>
    <t>15/10/2021</t>
  </si>
  <si>
    <t>26/10/2021</t>
  </si>
  <si>
    <t>14/11/2021</t>
  </si>
  <si>
    <t>115/E</t>
  </si>
  <si>
    <t>28/09/2021</t>
  </si>
  <si>
    <t>009PA/21</t>
  </si>
  <si>
    <t>12/10/2021</t>
  </si>
  <si>
    <t>Z0C32C5F85</t>
  </si>
  <si>
    <t>20/10/2021</t>
  </si>
  <si>
    <t>19/11/2021</t>
  </si>
  <si>
    <t>16</t>
  </si>
  <si>
    <t>8860756F27</t>
  </si>
  <si>
    <t>18/10/2021</t>
  </si>
  <si>
    <t>17/11/2021</t>
  </si>
  <si>
    <t>Z69293897D</t>
  </si>
  <si>
    <t>21/10/2021</t>
  </si>
  <si>
    <t>02/11/2021</t>
  </si>
  <si>
    <t>21/11/2021</t>
  </si>
  <si>
    <t>08/11/2021</t>
  </si>
  <si>
    <t>AN18291717</t>
  </si>
  <si>
    <t>09/11/2021</t>
  </si>
  <si>
    <t>308/D</t>
  </si>
  <si>
    <t>Z563374F18</t>
  </si>
  <si>
    <t>PJ04573738</t>
  </si>
  <si>
    <t>31/10/2021</t>
  </si>
  <si>
    <t>04/12/2021</t>
  </si>
  <si>
    <t>16/11/2021</t>
  </si>
  <si>
    <t>30/2021</t>
  </si>
  <si>
    <t>Z72320B7FE</t>
  </si>
  <si>
    <t>13/11/2021</t>
  </si>
  <si>
    <t>93/PA/2021</t>
  </si>
  <si>
    <t>27/10/2021</t>
  </si>
  <si>
    <t>8881622256</t>
  </si>
  <si>
    <t>29/10/2021</t>
  </si>
  <si>
    <t>28/11/2021</t>
  </si>
  <si>
    <t>004174083039</t>
  </si>
  <si>
    <t>10/11/2021</t>
  </si>
  <si>
    <t>10/12/2021</t>
  </si>
  <si>
    <t>004174083038</t>
  </si>
  <si>
    <t>004174083037</t>
  </si>
  <si>
    <t>004174083036</t>
  </si>
  <si>
    <t>004174083035</t>
  </si>
  <si>
    <t>004174083034</t>
  </si>
  <si>
    <t>004174083033</t>
  </si>
  <si>
    <t>004174083032</t>
  </si>
  <si>
    <t>004174083031</t>
  </si>
  <si>
    <t>004174083030</t>
  </si>
  <si>
    <t>004174083029</t>
  </si>
  <si>
    <t>004174083028</t>
  </si>
  <si>
    <t>1021286487</t>
  </si>
  <si>
    <t>Z7932E6B0E</t>
  </si>
  <si>
    <t>15/11/2021</t>
  </si>
  <si>
    <t>15/12/2021</t>
  </si>
  <si>
    <t>P0017844</t>
  </si>
  <si>
    <t>12/11/2021</t>
  </si>
  <si>
    <t>Z9233DCB83</t>
  </si>
  <si>
    <t>23/11/2021</t>
  </si>
  <si>
    <t>140 PA</t>
  </si>
  <si>
    <t>Z2B2B57C52</t>
  </si>
  <si>
    <t>08/12/2021</t>
  </si>
  <si>
    <t>329/2021</t>
  </si>
  <si>
    <t>06/11/2021</t>
  </si>
  <si>
    <t>0002146699</t>
  </si>
  <si>
    <t>Z4D2A4AB6C</t>
  </si>
  <si>
    <t>17/12/2021</t>
  </si>
  <si>
    <t>139 PA</t>
  </si>
  <si>
    <t>25/11/2021</t>
  </si>
  <si>
    <t>FATTPA 7_21</t>
  </si>
  <si>
    <t>Z9A293105F</t>
  </si>
  <si>
    <t>11/11/2021</t>
  </si>
  <si>
    <t>Z67322326E</t>
  </si>
  <si>
    <t>12/12/2021</t>
  </si>
  <si>
    <t>FATTPA 8_21</t>
  </si>
  <si>
    <t>FATTPA 9_21</t>
  </si>
  <si>
    <t>30/11/2021</t>
  </si>
  <si>
    <t>0000921900019033</t>
  </si>
  <si>
    <t>05/11/2021</t>
  </si>
  <si>
    <t>Z3E341BC53</t>
  </si>
  <si>
    <t>01/12/2021</t>
  </si>
  <si>
    <t>13537/S</t>
  </si>
  <si>
    <t>30/10/2021</t>
  </si>
  <si>
    <t>1157 PA</t>
  </si>
  <si>
    <t>Z6D33DF38B</t>
  </si>
  <si>
    <t>02/12/2021</t>
  </si>
  <si>
    <t>FPA 163/21</t>
  </si>
  <si>
    <t>22/11/2021</t>
  </si>
  <si>
    <t>24/11/2021</t>
  </si>
  <si>
    <t>24/12/2021</t>
  </si>
  <si>
    <t>008403288894</t>
  </si>
  <si>
    <t>29/11/2021</t>
  </si>
  <si>
    <t>29/12/2021</t>
  </si>
  <si>
    <t>09/12/2021</t>
  </si>
  <si>
    <t>45/2021</t>
  </si>
  <si>
    <t>Z603310004</t>
  </si>
  <si>
    <t>23/12/2021</t>
  </si>
  <si>
    <t>367/2021</t>
  </si>
  <si>
    <t>06/12/2021</t>
  </si>
  <si>
    <t>05/01/2022</t>
  </si>
  <si>
    <t>442/2021</t>
  </si>
  <si>
    <t>Z6830A2460</t>
  </si>
  <si>
    <t>03/12/2021</t>
  </si>
  <si>
    <t>02/01/2022</t>
  </si>
  <si>
    <t>FATTPA 208_21</t>
  </si>
  <si>
    <t>FATTPA 232_21</t>
  </si>
  <si>
    <t>01/01/2022</t>
  </si>
  <si>
    <t>45PA</t>
  </si>
  <si>
    <t>ZF3334A9BF</t>
  </si>
  <si>
    <t>07/12/2021</t>
  </si>
  <si>
    <t>06/01/2022</t>
  </si>
  <si>
    <t>11/PA</t>
  </si>
  <si>
    <t>Z073334209</t>
  </si>
  <si>
    <t>1021311486</t>
  </si>
  <si>
    <t>400</t>
  </si>
  <si>
    <t>13/12/2021</t>
  </si>
  <si>
    <t>004181665770</t>
  </si>
  <si>
    <t>08/01/2022</t>
  </si>
  <si>
    <t>004181665771</t>
  </si>
  <si>
    <t>004181665772</t>
  </si>
  <si>
    <t>004181665773</t>
  </si>
  <si>
    <t>004181665774</t>
  </si>
  <si>
    <t>004181665775</t>
  </si>
  <si>
    <t>004181665776</t>
  </si>
  <si>
    <t>004181665777</t>
  </si>
  <si>
    <t>004181665778</t>
  </si>
  <si>
    <t>004181665779</t>
  </si>
  <si>
    <t>004181665769</t>
  </si>
  <si>
    <t>14/12/2021</t>
  </si>
  <si>
    <t>004183122206</t>
  </si>
  <si>
    <t>12/01/2022</t>
  </si>
  <si>
    <t>33/PA</t>
  </si>
  <si>
    <t>Z0F334AA10</t>
  </si>
  <si>
    <t>11/01/2022</t>
  </si>
  <si>
    <t>FATTPA 218_21</t>
  </si>
  <si>
    <t>Z453352D4B</t>
  </si>
  <si>
    <t>1/FE/NC</t>
  </si>
  <si>
    <t>Z0132A8AD5</t>
  </si>
  <si>
    <t>FATTPA 23_21</t>
  </si>
  <si>
    <t>ZB4334A67E</t>
  </si>
  <si>
    <t>13/01/2022</t>
  </si>
  <si>
    <t>0002151808</t>
  </si>
  <si>
    <t>Z5833C4652</t>
  </si>
  <si>
    <t>FatPAM28/2021</t>
  </si>
  <si>
    <t>ZAB2D88CB2</t>
  </si>
  <si>
    <t>ZBC340ED17</t>
  </si>
  <si>
    <t>3E</t>
  </si>
  <si>
    <t>Z66327BAF0</t>
  </si>
  <si>
    <t>0150020210003670300</t>
  </si>
  <si>
    <t>0150020210003667100</t>
  </si>
  <si>
    <t>0150020210003656500</t>
  </si>
  <si>
    <t>0150020210003656400</t>
  </si>
  <si>
    <t>0150020210003656300</t>
  </si>
  <si>
    <t>0150020210003656200</t>
  </si>
  <si>
    <t>0150020210003653300</t>
  </si>
  <si>
    <t>0150020210003653200</t>
  </si>
  <si>
    <t>0150020210003653000</t>
  </si>
  <si>
    <t>0150020210003652900</t>
  </si>
  <si>
    <t>0150020210003652800</t>
  </si>
  <si>
    <t>0150020210003652700</t>
  </si>
  <si>
    <t>0150020210003652600</t>
  </si>
  <si>
    <t>0150020210003652000</t>
  </si>
  <si>
    <t>0150020210003651900</t>
  </si>
  <si>
    <t>0150020210003651800</t>
  </si>
  <si>
    <t>0150020210003651700</t>
  </si>
  <si>
    <t>0150020210003651600</t>
  </si>
  <si>
    <t>21/12/2021</t>
  </si>
  <si>
    <t>3021/PA</t>
  </si>
  <si>
    <t>16/12/2021</t>
  </si>
  <si>
    <t>ZDF33A1A81</t>
  </si>
  <si>
    <t>16/01/2022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</si>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</sst>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62" customFormat="1" ht="22.5" customHeight="1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9" t="s">
        <v>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1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02" t="s">
        <v>55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1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05" t="s">
        <v>13</v>
      </c>
      <c r="AB4" s="200"/>
      <c r="AC4" s="200"/>
      <c r="AD4" s="200"/>
      <c r="AE4" s="200"/>
      <c r="AF4" s="200"/>
      <c r="AG4" s="206"/>
      <c r="AH4" s="32">
        <v>30</v>
      </c>
    </row>
    <row r="5" spans="1:34" s="15" customFormat="1" ht="22.5" customHeight="1">
      <c r="A5" s="202" t="s">
        <v>14</v>
      </c>
      <c r="B5" s="203"/>
      <c r="C5" s="204"/>
      <c r="D5" s="202" t="s">
        <v>15</v>
      </c>
      <c r="E5" s="203"/>
      <c r="F5" s="203"/>
      <c r="G5" s="203"/>
      <c r="H5" s="204"/>
      <c r="I5" s="202" t="s">
        <v>16</v>
      </c>
      <c r="J5" s="203"/>
      <c r="K5" s="204"/>
      <c r="L5" s="202" t="s">
        <v>1</v>
      </c>
      <c r="M5" s="203"/>
      <c r="N5" s="203"/>
      <c r="O5" s="202" t="s">
        <v>17</v>
      </c>
      <c r="P5" s="204"/>
      <c r="Q5" s="202" t="s">
        <v>18</v>
      </c>
      <c r="R5" s="203"/>
      <c r="S5" s="203"/>
      <c r="T5" s="204"/>
      <c r="U5" s="202" t="s">
        <v>19</v>
      </c>
      <c r="V5" s="203"/>
      <c r="W5" s="203"/>
      <c r="X5" s="58" t="s">
        <v>47</v>
      </c>
      <c r="Y5" s="202" t="s">
        <v>20</v>
      </c>
      <c r="Z5" s="204"/>
      <c r="AA5" s="207" t="s">
        <v>41</v>
      </c>
      <c r="AB5" s="208"/>
      <c r="AC5" s="208"/>
      <c r="AD5" s="208"/>
      <c r="AE5" s="208"/>
      <c r="AF5" s="208"/>
      <c r="AG5" s="208"/>
      <c r="AH5" s="20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93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96" t="s">
        <v>54</v>
      </c>
      <c r="B3" s="197"/>
      <c r="C3" s="197"/>
      <c r="D3" s="197"/>
      <c r="E3" s="197"/>
      <c r="F3" s="197"/>
      <c r="G3" s="197"/>
      <c r="H3" s="197"/>
      <c r="I3" s="197"/>
      <c r="J3" s="197"/>
      <c r="K3" s="212"/>
      <c r="L3" s="212"/>
      <c r="M3" s="212"/>
      <c r="N3" s="212"/>
      <c r="O3" s="212"/>
      <c r="P3" s="212"/>
      <c r="Q3" s="212"/>
      <c r="R3" s="213"/>
    </row>
    <row r="4" spans="1:18" ht="22.5" customHeight="1">
      <c r="A4" s="196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</row>
    <row r="5" spans="1:18" s="62" customFormat="1" ht="22.5" customHeight="1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4" t="s">
        <v>13</v>
      </c>
      <c r="L5" s="215"/>
      <c r="M5" s="215"/>
      <c r="N5" s="215"/>
      <c r="O5" s="215"/>
      <c r="P5" s="215"/>
      <c r="Q5" s="216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73"/>
  <sheetViews>
    <sheetView showGridLines="0" tabSelected="1" zoomScalePageLayoutView="0" workbookViewId="0" topLeftCell="A441">
      <selection activeCell="N2" sqref="N1:P16384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7" width="12.140625" style="116" customWidth="1"/>
    <col min="8" max="8" width="8.00390625" style="113" customWidth="1"/>
    <col min="9" max="9" width="12.140625" style="116" customWidth="1"/>
    <col min="10" max="10" width="14.8515625" style="102" customWidth="1"/>
    <col min="11" max="11" width="5.7109375" style="102" bestFit="1" customWidth="1"/>
    <col min="12" max="12" width="8.28125" style="102" bestFit="1" customWidth="1"/>
    <col min="13" max="13" width="10.7109375" style="114" bestFit="1" customWidth="1"/>
    <col min="14" max="14" width="7.00390625" style="102" hidden="1" customWidth="1"/>
    <col min="15" max="15" width="22.28125" style="115" hidden="1" customWidth="1"/>
    <col min="16" max="19" width="0" style="102" hidden="1" customWidth="1"/>
    <col min="20" max="20" width="5.7109375" style="102" hidden="1" customWidth="1"/>
    <col min="21" max="21" width="8.28125" style="102" hidden="1" customWidth="1"/>
    <col min="22" max="22" width="3.28125" style="102" hidden="1" customWidth="1"/>
    <col min="23" max="23" width="13.7109375" style="102" customWidth="1"/>
    <col min="24" max="24" width="8.28125" style="102" bestFit="1" customWidth="1"/>
    <col min="25" max="25" width="12.7109375" style="114" customWidth="1"/>
    <col min="26" max="26" width="14.00390625" style="114" customWidth="1"/>
    <col min="27" max="27" width="15.7109375" style="114" customWidth="1"/>
    <col min="28" max="28" width="15.7109375" style="112" customWidth="1"/>
    <col min="29" max="29" width="14.7109375" style="112" customWidth="1"/>
    <col min="30" max="30" width="16.140625" style="116" customWidth="1"/>
    <col min="31" max="31" width="15.421875" style="102" customWidth="1"/>
    <col min="32" max="33" width="9.140625" style="102" customWidth="1"/>
    <col min="34" max="34" width="19.00390625" style="102" customWidth="1"/>
    <col min="35" max="16384" width="9.140625" style="102" customWidth="1"/>
  </cols>
  <sheetData>
    <row r="1" spans="1:31" s="85" customFormat="1" ht="22.5" customHeight="1">
      <c r="A1" s="223" t="s">
        <v>111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5"/>
    </row>
    <row r="2" spans="1:30" s="92" customFormat="1" ht="15" customHeight="1">
      <c r="A2" s="86"/>
      <c r="B2" s="87"/>
      <c r="C2" s="21"/>
      <c r="D2" s="88"/>
      <c r="E2" s="21"/>
      <c r="F2" s="89"/>
      <c r="G2" s="89"/>
      <c r="H2" s="124"/>
      <c r="I2" s="89"/>
      <c r="J2" s="87"/>
      <c r="K2" s="87"/>
      <c r="L2" s="87"/>
      <c r="M2" s="21"/>
      <c r="N2" s="87"/>
      <c r="O2" s="88"/>
      <c r="P2" s="87"/>
      <c r="Q2" s="87"/>
      <c r="R2" s="87"/>
      <c r="S2" s="87"/>
      <c r="T2" s="87"/>
      <c r="U2" s="87"/>
      <c r="V2" s="87"/>
      <c r="W2" s="87"/>
      <c r="X2" s="87"/>
      <c r="Y2" s="21"/>
      <c r="Z2" s="21"/>
      <c r="AA2" s="21"/>
      <c r="AB2" s="90"/>
      <c r="AC2" s="91"/>
      <c r="AD2" s="120"/>
    </row>
    <row r="3" spans="1:31" s="85" customFormat="1" ht="22.5" customHeight="1">
      <c r="A3" s="207" t="s">
        <v>112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7"/>
    </row>
    <row r="4" spans="1:31" s="85" customFormat="1" ht="15" customHeight="1">
      <c r="A4" s="93"/>
      <c r="B4" s="94"/>
      <c r="C4" s="95"/>
      <c r="D4" s="96"/>
      <c r="E4" s="95"/>
      <c r="F4" s="97"/>
      <c r="G4" s="97"/>
      <c r="H4" s="125"/>
      <c r="I4" s="97"/>
      <c r="J4" s="94"/>
      <c r="K4" s="94"/>
      <c r="L4" s="94"/>
      <c r="M4" s="95"/>
      <c r="N4" s="94"/>
      <c r="O4" s="96"/>
      <c r="P4" s="94"/>
      <c r="Q4" s="94"/>
      <c r="R4" s="94"/>
      <c r="S4" s="94"/>
      <c r="T4" s="94"/>
      <c r="U4" s="94"/>
      <c r="V4" s="94"/>
      <c r="W4" s="94"/>
      <c r="X4" s="94"/>
      <c r="Y4" s="95"/>
      <c r="Z4" s="205"/>
      <c r="AA4" s="228"/>
      <c r="AB4" s="228"/>
      <c r="AC4" s="228"/>
      <c r="AD4" s="229"/>
      <c r="AE4" s="222"/>
    </row>
    <row r="5" spans="1:31" s="85" customFormat="1" ht="22.5" customHeight="1">
      <c r="A5" s="207" t="s">
        <v>14</v>
      </c>
      <c r="B5" s="217"/>
      <c r="C5" s="218"/>
      <c r="D5" s="207" t="s">
        <v>15</v>
      </c>
      <c r="E5" s="217"/>
      <c r="F5" s="217"/>
      <c r="G5" s="217"/>
      <c r="H5" s="217"/>
      <c r="I5" s="217"/>
      <c r="J5" s="218"/>
      <c r="K5" s="207" t="s">
        <v>16</v>
      </c>
      <c r="L5" s="217"/>
      <c r="M5" s="218"/>
      <c r="N5" s="207" t="s">
        <v>17</v>
      </c>
      <c r="O5" s="218"/>
      <c r="P5" s="207" t="s">
        <v>18</v>
      </c>
      <c r="Q5" s="217"/>
      <c r="R5" s="217"/>
      <c r="S5" s="218"/>
      <c r="T5" s="207" t="s">
        <v>19</v>
      </c>
      <c r="U5" s="217"/>
      <c r="V5" s="217"/>
      <c r="W5" s="98" t="s">
        <v>47</v>
      </c>
      <c r="X5" s="207" t="s">
        <v>20</v>
      </c>
      <c r="Y5" s="218"/>
      <c r="Z5" s="207" t="s">
        <v>61</v>
      </c>
      <c r="AA5" s="221"/>
      <c r="AB5" s="221"/>
      <c r="AC5" s="221"/>
      <c r="AD5" s="221"/>
      <c r="AE5" s="222"/>
    </row>
    <row r="6" spans="1:34" ht="36" customHeight="1">
      <c r="A6" s="99" t="s">
        <v>21</v>
      </c>
      <c r="B6" s="99" t="s">
        <v>22</v>
      </c>
      <c r="C6" s="52" t="s">
        <v>23</v>
      </c>
      <c r="D6" s="99" t="s">
        <v>24</v>
      </c>
      <c r="E6" s="100" t="s">
        <v>25</v>
      </c>
      <c r="F6" s="126" t="s">
        <v>63</v>
      </c>
      <c r="G6" s="101" t="s">
        <v>64</v>
      </c>
      <c r="H6" s="127" t="s">
        <v>65</v>
      </c>
      <c r="I6" s="126" t="s">
        <v>66</v>
      </c>
      <c r="J6" s="99" t="s">
        <v>28</v>
      </c>
      <c r="K6" s="99" t="s">
        <v>21</v>
      </c>
      <c r="L6" s="99" t="s">
        <v>24</v>
      </c>
      <c r="M6" s="52" t="s">
        <v>29</v>
      </c>
      <c r="N6" s="99" t="s">
        <v>33</v>
      </c>
      <c r="O6" s="99" t="s">
        <v>26</v>
      </c>
      <c r="P6" s="99" t="s">
        <v>33</v>
      </c>
      <c r="Q6" s="99" t="s">
        <v>34</v>
      </c>
      <c r="R6" s="99" t="s">
        <v>35</v>
      </c>
      <c r="S6" s="99" t="s">
        <v>36</v>
      </c>
      <c r="T6" s="99" t="s">
        <v>21</v>
      </c>
      <c r="U6" s="99" t="s">
        <v>24</v>
      </c>
      <c r="V6" s="99" t="s">
        <v>37</v>
      </c>
      <c r="W6" s="99" t="s">
        <v>25</v>
      </c>
      <c r="X6" s="99" t="s">
        <v>24</v>
      </c>
      <c r="Y6" s="52" t="s">
        <v>38</v>
      </c>
      <c r="Z6" s="117" t="s">
        <v>56</v>
      </c>
      <c r="AA6" s="117" t="s">
        <v>57</v>
      </c>
      <c r="AB6" s="117" t="s">
        <v>59</v>
      </c>
      <c r="AC6" s="118" t="s">
        <v>58</v>
      </c>
      <c r="AD6" s="121" t="s">
        <v>60</v>
      </c>
      <c r="AE6" s="119" t="s">
        <v>62</v>
      </c>
      <c r="AF6" s="219"/>
      <c r="AG6" s="220"/>
      <c r="AH6" s="220"/>
    </row>
    <row r="7" spans="1:30" ht="15">
      <c r="A7" s="103"/>
      <c r="B7" s="103"/>
      <c r="C7" s="104"/>
      <c r="D7" s="105"/>
      <c r="E7" s="104"/>
      <c r="F7" s="107"/>
      <c r="G7" s="107"/>
      <c r="H7" s="102"/>
      <c r="I7" s="107"/>
      <c r="J7" s="103"/>
      <c r="K7" s="103"/>
      <c r="L7" s="103"/>
      <c r="M7" s="104"/>
      <c r="N7" s="103"/>
      <c r="O7" s="106"/>
      <c r="P7" s="103"/>
      <c r="Q7" s="103"/>
      <c r="R7" s="103"/>
      <c r="S7" s="103"/>
      <c r="T7" s="108"/>
      <c r="U7" s="108"/>
      <c r="V7" s="108"/>
      <c r="W7" s="109"/>
      <c r="X7" s="103"/>
      <c r="Y7" s="104"/>
      <c r="Z7" s="104"/>
      <c r="AA7" s="104"/>
      <c r="AB7" s="110"/>
      <c r="AC7" s="111"/>
      <c r="AD7" s="107"/>
    </row>
    <row r="8" spans="1:31" ht="15">
      <c r="A8" s="103">
        <v>2021</v>
      </c>
      <c r="B8" s="103">
        <v>1</v>
      </c>
      <c r="C8" s="104" t="s">
        <v>113</v>
      </c>
      <c r="D8" s="279" t="s">
        <v>114</v>
      </c>
      <c r="E8" s="104" t="s">
        <v>115</v>
      </c>
      <c r="F8" s="107">
        <v>5185.73</v>
      </c>
      <c r="G8" s="107">
        <v>935.13</v>
      </c>
      <c r="H8" s="102" t="s">
        <v>116</v>
      </c>
      <c r="I8" s="107">
        <f>IF(H8="SI",F8-G8,F8)</f>
        <v>4250.599999999999</v>
      </c>
      <c r="J8" s="280" t="s">
        <v>117</v>
      </c>
      <c r="K8" s="103">
        <v>2021</v>
      </c>
      <c r="L8" s="103">
        <v>1</v>
      </c>
      <c r="M8" s="104" t="s">
        <v>118</v>
      </c>
      <c r="N8" s="103">
        <v>2</v>
      </c>
      <c r="O8" s="106" t="s">
        <v>120</v>
      </c>
      <c r="P8" s="103">
        <v>1090603</v>
      </c>
      <c r="Q8" s="103">
        <v>3660</v>
      </c>
      <c r="R8" s="103">
        <v>95</v>
      </c>
      <c r="S8" s="103">
        <v>1</v>
      </c>
      <c r="T8" s="108">
        <v>2020</v>
      </c>
      <c r="U8" s="108">
        <v>324</v>
      </c>
      <c r="V8" s="108">
        <v>0</v>
      </c>
      <c r="W8" s="109" t="s">
        <v>119</v>
      </c>
      <c r="X8" s="103">
        <v>5</v>
      </c>
      <c r="Y8" s="104" t="s">
        <v>113</v>
      </c>
      <c r="Z8" s="281" t="s">
        <v>121</v>
      </c>
      <c r="AA8" s="281" t="s">
        <v>113</v>
      </c>
      <c r="AB8" s="282">
        <f>AA8-Z8</f>
        <v>-20</v>
      </c>
      <c r="AC8" s="283">
        <f>IF(AE8="SI",0,I8)</f>
        <v>4250.599999999999</v>
      </c>
      <c r="AD8" s="284">
        <f>AC8*AB8</f>
        <v>-85011.99999999999</v>
      </c>
      <c r="AE8" s="285" t="s">
        <v>122</v>
      </c>
    </row>
    <row r="9" spans="1:31" ht="15">
      <c r="A9" s="103">
        <v>2021</v>
      </c>
      <c r="B9" s="103">
        <v>2</v>
      </c>
      <c r="C9" s="104" t="s">
        <v>113</v>
      </c>
      <c r="D9" s="279" t="s">
        <v>123</v>
      </c>
      <c r="E9" s="104" t="s">
        <v>115</v>
      </c>
      <c r="F9" s="107">
        <v>437</v>
      </c>
      <c r="G9" s="107">
        <v>78.8</v>
      </c>
      <c r="H9" s="102" t="s">
        <v>116</v>
      </c>
      <c r="I9" s="107">
        <f>IF(H9="SI",F9-G9,F9)</f>
        <v>358.2</v>
      </c>
      <c r="J9" s="280" t="s">
        <v>117</v>
      </c>
      <c r="K9" s="103">
        <v>2021</v>
      </c>
      <c r="L9" s="103">
        <v>114</v>
      </c>
      <c r="M9" s="104" t="s">
        <v>124</v>
      </c>
      <c r="N9" s="103">
        <v>2</v>
      </c>
      <c r="O9" s="106" t="s">
        <v>120</v>
      </c>
      <c r="P9" s="103">
        <v>1090603</v>
      </c>
      <c r="Q9" s="103">
        <v>3660</v>
      </c>
      <c r="R9" s="103">
        <v>95</v>
      </c>
      <c r="S9" s="103">
        <v>1</v>
      </c>
      <c r="T9" s="108">
        <v>2020</v>
      </c>
      <c r="U9" s="108">
        <v>324</v>
      </c>
      <c r="V9" s="108">
        <v>0</v>
      </c>
      <c r="W9" s="109" t="s">
        <v>119</v>
      </c>
      <c r="X9" s="103">
        <v>6</v>
      </c>
      <c r="Y9" s="104" t="s">
        <v>113</v>
      </c>
      <c r="Z9" s="281" t="s">
        <v>125</v>
      </c>
      <c r="AA9" s="281" t="s">
        <v>113</v>
      </c>
      <c r="AB9" s="282">
        <f>AA9-Z9</f>
        <v>-27</v>
      </c>
      <c r="AC9" s="283">
        <f>IF(AE9="SI",0,I9)</f>
        <v>358.2</v>
      </c>
      <c r="AD9" s="284">
        <f>AC9*AB9</f>
        <v>-9671.4</v>
      </c>
      <c r="AE9" s="285" t="s">
        <v>122</v>
      </c>
    </row>
    <row r="10" spans="1:31" ht="15">
      <c r="A10" s="103">
        <v>2021</v>
      </c>
      <c r="B10" s="103">
        <v>3</v>
      </c>
      <c r="C10" s="104" t="s">
        <v>126</v>
      </c>
      <c r="D10" s="279" t="s">
        <v>127</v>
      </c>
      <c r="E10" s="104" t="s">
        <v>115</v>
      </c>
      <c r="F10" s="107">
        <v>133.29</v>
      </c>
      <c r="G10" s="107">
        <v>24.04</v>
      </c>
      <c r="H10" s="102" t="s">
        <v>116</v>
      </c>
      <c r="I10" s="107">
        <f>IF(H10="SI",F10-G10,F10)</f>
        <v>109.25</v>
      </c>
      <c r="J10" s="280" t="s">
        <v>128</v>
      </c>
      <c r="K10" s="103">
        <v>2021</v>
      </c>
      <c r="L10" s="103">
        <v>40</v>
      </c>
      <c r="M10" s="104" t="s">
        <v>129</v>
      </c>
      <c r="N10" s="103">
        <v>2</v>
      </c>
      <c r="O10" s="106" t="s">
        <v>120</v>
      </c>
      <c r="P10" s="103">
        <v>1080102</v>
      </c>
      <c r="Q10" s="103">
        <v>2770</v>
      </c>
      <c r="R10" s="103">
        <v>65</v>
      </c>
      <c r="S10" s="103">
        <v>1</v>
      </c>
      <c r="T10" s="108">
        <v>2021</v>
      </c>
      <c r="U10" s="108">
        <v>231</v>
      </c>
      <c r="V10" s="108">
        <v>0</v>
      </c>
      <c r="W10" s="109" t="s">
        <v>119</v>
      </c>
      <c r="X10" s="103">
        <v>7</v>
      </c>
      <c r="Y10" s="104" t="s">
        <v>126</v>
      </c>
      <c r="Z10" s="281" t="s">
        <v>130</v>
      </c>
      <c r="AA10" s="281" t="s">
        <v>126</v>
      </c>
      <c r="AB10" s="282">
        <f>AA10-Z10</f>
        <v>-19</v>
      </c>
      <c r="AC10" s="283">
        <f>IF(AE10="SI",0,I10)</f>
        <v>109.25</v>
      </c>
      <c r="AD10" s="284">
        <f>AC10*AB10</f>
        <v>-2075.75</v>
      </c>
      <c r="AE10" s="285" t="s">
        <v>122</v>
      </c>
    </row>
    <row r="11" spans="1:31" ht="15">
      <c r="A11" s="103">
        <v>2021</v>
      </c>
      <c r="B11" s="103">
        <v>4</v>
      </c>
      <c r="C11" s="104" t="s">
        <v>126</v>
      </c>
      <c r="D11" s="279" t="s">
        <v>131</v>
      </c>
      <c r="E11" s="104" t="s">
        <v>115</v>
      </c>
      <c r="F11" s="107">
        <v>178.12</v>
      </c>
      <c r="G11" s="107">
        <v>32.12</v>
      </c>
      <c r="H11" s="102" t="s">
        <v>116</v>
      </c>
      <c r="I11" s="107">
        <f>IF(H11="SI",F11-G11,F11)</f>
        <v>146</v>
      </c>
      <c r="J11" s="280" t="s">
        <v>132</v>
      </c>
      <c r="K11" s="103">
        <v>2021</v>
      </c>
      <c r="L11" s="103">
        <v>13</v>
      </c>
      <c r="M11" s="104" t="s">
        <v>118</v>
      </c>
      <c r="N11" s="103">
        <v>2</v>
      </c>
      <c r="O11" s="106" t="s">
        <v>120</v>
      </c>
      <c r="P11" s="103">
        <v>1010204</v>
      </c>
      <c r="Q11" s="103">
        <v>150</v>
      </c>
      <c r="R11" s="103">
        <v>22</v>
      </c>
      <c r="S11" s="103">
        <v>8</v>
      </c>
      <c r="T11" s="108">
        <v>2020</v>
      </c>
      <c r="U11" s="108">
        <v>174</v>
      </c>
      <c r="V11" s="108">
        <v>0</v>
      </c>
      <c r="W11" s="109" t="s">
        <v>119</v>
      </c>
      <c r="X11" s="103">
        <v>8</v>
      </c>
      <c r="Y11" s="104" t="s">
        <v>126</v>
      </c>
      <c r="Z11" s="281" t="s">
        <v>121</v>
      </c>
      <c r="AA11" s="281" t="s">
        <v>126</v>
      </c>
      <c r="AB11" s="282">
        <f>AA11-Z11</f>
        <v>-18</v>
      </c>
      <c r="AC11" s="283">
        <f>IF(AE11="SI",0,I11)</f>
        <v>146</v>
      </c>
      <c r="AD11" s="284">
        <f>AC11*AB11</f>
        <v>-2628</v>
      </c>
      <c r="AE11" s="285" t="s">
        <v>122</v>
      </c>
    </row>
    <row r="12" spans="1:31" ht="15">
      <c r="A12" s="103">
        <v>2021</v>
      </c>
      <c r="B12" s="103">
        <v>5</v>
      </c>
      <c r="C12" s="104" t="s">
        <v>126</v>
      </c>
      <c r="D12" s="279" t="s">
        <v>133</v>
      </c>
      <c r="E12" s="104" t="s">
        <v>134</v>
      </c>
      <c r="F12" s="107">
        <v>788.12</v>
      </c>
      <c r="G12" s="107">
        <v>142.12</v>
      </c>
      <c r="H12" s="102" t="s">
        <v>116</v>
      </c>
      <c r="I12" s="107">
        <f>IF(H12="SI",F12-G12,F12)</f>
        <v>646</v>
      </c>
      <c r="J12" s="280" t="s">
        <v>135</v>
      </c>
      <c r="K12" s="103">
        <v>2020</v>
      </c>
      <c r="L12" s="103">
        <v>4206</v>
      </c>
      <c r="M12" s="104" t="s">
        <v>134</v>
      </c>
      <c r="N12" s="103">
        <v>2</v>
      </c>
      <c r="O12" s="106" t="s">
        <v>120</v>
      </c>
      <c r="P12" s="103">
        <v>2010505</v>
      </c>
      <c r="Q12" s="103">
        <v>6170</v>
      </c>
      <c r="R12" s="103">
        <v>100</v>
      </c>
      <c r="S12" s="103">
        <v>6</v>
      </c>
      <c r="T12" s="108">
        <v>2020</v>
      </c>
      <c r="U12" s="108">
        <v>306</v>
      </c>
      <c r="V12" s="108">
        <v>0</v>
      </c>
      <c r="W12" s="109" t="s">
        <v>119</v>
      </c>
      <c r="X12" s="103">
        <v>9</v>
      </c>
      <c r="Y12" s="104" t="s">
        <v>126</v>
      </c>
      <c r="Z12" s="281" t="s">
        <v>136</v>
      </c>
      <c r="AA12" s="281" t="s">
        <v>126</v>
      </c>
      <c r="AB12" s="282">
        <f>AA12-Z12</f>
        <v>42</v>
      </c>
      <c r="AC12" s="283">
        <f>IF(AE12="SI",0,I12)</f>
        <v>646</v>
      </c>
      <c r="AD12" s="284">
        <f>AC12*AB12</f>
        <v>27132</v>
      </c>
      <c r="AE12" s="285" t="s">
        <v>122</v>
      </c>
    </row>
    <row r="13" spans="1:31" ht="15">
      <c r="A13" s="103">
        <v>2021</v>
      </c>
      <c r="B13" s="103">
        <v>6</v>
      </c>
      <c r="C13" s="104" t="s">
        <v>126</v>
      </c>
      <c r="D13" s="279" t="s">
        <v>137</v>
      </c>
      <c r="E13" s="104" t="s">
        <v>115</v>
      </c>
      <c r="F13" s="107">
        <v>1000</v>
      </c>
      <c r="G13" s="107">
        <v>0</v>
      </c>
      <c r="H13" s="102" t="s">
        <v>122</v>
      </c>
      <c r="I13" s="107">
        <f>IF(H13="SI",F13-G13,F13)</f>
        <v>1000</v>
      </c>
      <c r="J13" s="280" t="s">
        <v>138</v>
      </c>
      <c r="K13" s="103">
        <v>2021</v>
      </c>
      <c r="L13" s="103">
        <v>6</v>
      </c>
      <c r="M13" s="104" t="s">
        <v>118</v>
      </c>
      <c r="N13" s="103">
        <v>2</v>
      </c>
      <c r="O13" s="106" t="s">
        <v>120</v>
      </c>
      <c r="P13" s="103">
        <v>1010203</v>
      </c>
      <c r="Q13" s="103">
        <v>140</v>
      </c>
      <c r="R13" s="103">
        <v>41</v>
      </c>
      <c r="S13" s="103">
        <v>14</v>
      </c>
      <c r="T13" s="108">
        <v>2020</v>
      </c>
      <c r="U13" s="108">
        <v>420</v>
      </c>
      <c r="V13" s="108">
        <v>0</v>
      </c>
      <c r="W13" s="109" t="s">
        <v>119</v>
      </c>
      <c r="X13" s="103">
        <v>10</v>
      </c>
      <c r="Y13" s="104" t="s">
        <v>126</v>
      </c>
      <c r="Z13" s="281" t="s">
        <v>121</v>
      </c>
      <c r="AA13" s="281" t="s">
        <v>126</v>
      </c>
      <c r="AB13" s="282">
        <f>AA13-Z13</f>
        <v>-18</v>
      </c>
      <c r="AC13" s="283">
        <f>IF(AE13="SI",0,I13)</f>
        <v>1000</v>
      </c>
      <c r="AD13" s="284">
        <f>AC13*AB13</f>
        <v>-18000</v>
      </c>
      <c r="AE13" s="285" t="s">
        <v>122</v>
      </c>
    </row>
    <row r="14" spans="1:31" ht="15">
      <c r="A14" s="103">
        <v>2021</v>
      </c>
      <c r="B14" s="103">
        <v>7</v>
      </c>
      <c r="C14" s="104" t="s">
        <v>126</v>
      </c>
      <c r="D14" s="279" t="s">
        <v>139</v>
      </c>
      <c r="E14" s="104" t="s">
        <v>115</v>
      </c>
      <c r="F14" s="107">
        <v>2488</v>
      </c>
      <c r="G14" s="107">
        <v>0</v>
      </c>
      <c r="H14" s="102" t="s">
        <v>122</v>
      </c>
      <c r="I14" s="107">
        <f>IF(H14="SI",F14-G14,F14)</f>
        <v>2488</v>
      </c>
      <c r="J14" s="280" t="s">
        <v>140</v>
      </c>
      <c r="K14" s="103">
        <v>2021</v>
      </c>
      <c r="L14" s="103">
        <v>3</v>
      </c>
      <c r="M14" s="104" t="s">
        <v>118</v>
      </c>
      <c r="N14" s="103">
        <v>2</v>
      </c>
      <c r="O14" s="106" t="s">
        <v>120</v>
      </c>
      <c r="P14" s="103">
        <v>1010203</v>
      </c>
      <c r="Q14" s="103">
        <v>140</v>
      </c>
      <c r="R14" s="103">
        <v>41</v>
      </c>
      <c r="S14" s="103">
        <v>14</v>
      </c>
      <c r="T14" s="108">
        <v>2020</v>
      </c>
      <c r="U14" s="108">
        <v>211</v>
      </c>
      <c r="V14" s="108">
        <v>0</v>
      </c>
      <c r="W14" s="109" t="s">
        <v>119</v>
      </c>
      <c r="X14" s="103">
        <v>11</v>
      </c>
      <c r="Y14" s="104" t="s">
        <v>126</v>
      </c>
      <c r="Z14" s="281" t="s">
        <v>121</v>
      </c>
      <c r="AA14" s="281" t="s">
        <v>126</v>
      </c>
      <c r="AB14" s="282">
        <f>AA14-Z14</f>
        <v>-18</v>
      </c>
      <c r="AC14" s="283">
        <f>IF(AE14="SI",0,I14)</f>
        <v>2488</v>
      </c>
      <c r="AD14" s="284">
        <f>AC14*AB14</f>
        <v>-44784</v>
      </c>
      <c r="AE14" s="285" t="s">
        <v>122</v>
      </c>
    </row>
    <row r="15" spans="1:31" ht="15">
      <c r="A15" s="103">
        <v>2021</v>
      </c>
      <c r="B15" s="103">
        <v>8</v>
      </c>
      <c r="C15" s="104" t="s">
        <v>141</v>
      </c>
      <c r="D15" s="279" t="s">
        <v>142</v>
      </c>
      <c r="E15" s="104" t="s">
        <v>143</v>
      </c>
      <c r="F15" s="107">
        <v>288.16</v>
      </c>
      <c r="G15" s="107">
        <v>51.96</v>
      </c>
      <c r="H15" s="102" t="s">
        <v>116</v>
      </c>
      <c r="I15" s="107">
        <f>IF(H15="SI",F15-G15,F15)</f>
        <v>236.20000000000002</v>
      </c>
      <c r="J15" s="280" t="s">
        <v>119</v>
      </c>
      <c r="K15" s="103">
        <v>2021</v>
      </c>
      <c r="L15" s="103">
        <v>127</v>
      </c>
      <c r="M15" s="104" t="s">
        <v>124</v>
      </c>
      <c r="N15" s="103">
        <v>2</v>
      </c>
      <c r="O15" s="106" t="s">
        <v>120</v>
      </c>
      <c r="P15" s="103">
        <v>1010203</v>
      </c>
      <c r="Q15" s="103">
        <v>140</v>
      </c>
      <c r="R15" s="103">
        <v>22</v>
      </c>
      <c r="S15" s="103">
        <v>6</v>
      </c>
      <c r="T15" s="108">
        <v>2021</v>
      </c>
      <c r="U15" s="108">
        <v>100</v>
      </c>
      <c r="V15" s="108">
        <v>0</v>
      </c>
      <c r="W15" s="109" t="s">
        <v>141</v>
      </c>
      <c r="X15" s="103">
        <v>49</v>
      </c>
      <c r="Y15" s="104" t="s">
        <v>144</v>
      </c>
      <c r="Z15" s="281" t="s">
        <v>125</v>
      </c>
      <c r="AA15" s="281" t="s">
        <v>144</v>
      </c>
      <c r="AB15" s="282">
        <f>AA15-Z15</f>
        <v>-12</v>
      </c>
      <c r="AC15" s="283">
        <f>IF(AE15="SI",0,I15)</f>
        <v>236.20000000000002</v>
      </c>
      <c r="AD15" s="284">
        <f>AC15*AB15</f>
        <v>-2834.4</v>
      </c>
      <c r="AE15" s="285" t="s">
        <v>122</v>
      </c>
    </row>
    <row r="16" spans="1:31" ht="15">
      <c r="A16" s="103">
        <v>2021</v>
      </c>
      <c r="B16" s="103">
        <v>9</v>
      </c>
      <c r="C16" s="104" t="s">
        <v>141</v>
      </c>
      <c r="D16" s="279" t="s">
        <v>145</v>
      </c>
      <c r="E16" s="104" t="s">
        <v>143</v>
      </c>
      <c r="F16" s="107">
        <v>152.33</v>
      </c>
      <c r="G16" s="107">
        <v>27.47</v>
      </c>
      <c r="H16" s="102" t="s">
        <v>116</v>
      </c>
      <c r="I16" s="107">
        <f>IF(H16="SI",F16-G16,F16)</f>
        <v>124.86000000000001</v>
      </c>
      <c r="J16" s="280" t="s">
        <v>119</v>
      </c>
      <c r="K16" s="103">
        <v>2021</v>
      </c>
      <c r="L16" s="103">
        <v>120</v>
      </c>
      <c r="M16" s="104" t="s">
        <v>124</v>
      </c>
      <c r="N16" s="103">
        <v>2</v>
      </c>
      <c r="O16" s="106" t="s">
        <v>120</v>
      </c>
      <c r="P16" s="103">
        <v>1010203</v>
      </c>
      <c r="Q16" s="103">
        <v>140</v>
      </c>
      <c r="R16" s="103">
        <v>22</v>
      </c>
      <c r="S16" s="103">
        <v>7</v>
      </c>
      <c r="T16" s="108">
        <v>2021</v>
      </c>
      <c r="U16" s="108">
        <v>101</v>
      </c>
      <c r="V16" s="108">
        <v>0</v>
      </c>
      <c r="W16" s="109" t="s">
        <v>141</v>
      </c>
      <c r="X16" s="103">
        <v>50</v>
      </c>
      <c r="Y16" s="104" t="s">
        <v>144</v>
      </c>
      <c r="Z16" s="281" t="s">
        <v>125</v>
      </c>
      <c r="AA16" s="281" t="s">
        <v>144</v>
      </c>
      <c r="AB16" s="282">
        <f>AA16-Z16</f>
        <v>-12</v>
      </c>
      <c r="AC16" s="283">
        <f>IF(AE16="SI",0,I16)</f>
        <v>124.86000000000001</v>
      </c>
      <c r="AD16" s="284">
        <f>AC16*AB16</f>
        <v>-1498.3200000000002</v>
      </c>
      <c r="AE16" s="285" t="s">
        <v>122</v>
      </c>
    </row>
    <row r="17" spans="1:31" ht="15">
      <c r="A17" s="103">
        <v>2021</v>
      </c>
      <c r="B17" s="103">
        <v>10</v>
      </c>
      <c r="C17" s="104" t="s">
        <v>141</v>
      </c>
      <c r="D17" s="279" t="s">
        <v>146</v>
      </c>
      <c r="E17" s="104" t="s">
        <v>143</v>
      </c>
      <c r="F17" s="107">
        <v>18.18</v>
      </c>
      <c r="G17" s="107">
        <v>3.28</v>
      </c>
      <c r="H17" s="102" t="s">
        <v>116</v>
      </c>
      <c r="I17" s="107">
        <f>IF(H17="SI",F17-G17,F17)</f>
        <v>14.9</v>
      </c>
      <c r="J17" s="280" t="s">
        <v>147</v>
      </c>
      <c r="K17" s="103">
        <v>2021</v>
      </c>
      <c r="L17" s="103">
        <v>123</v>
      </c>
      <c r="M17" s="104" t="s">
        <v>124</v>
      </c>
      <c r="N17" s="103">
        <v>2</v>
      </c>
      <c r="O17" s="106" t="s">
        <v>120</v>
      </c>
      <c r="P17" s="103">
        <v>1010503</v>
      </c>
      <c r="Q17" s="103">
        <v>470</v>
      </c>
      <c r="R17" s="103">
        <v>25</v>
      </c>
      <c r="S17" s="103">
        <v>10</v>
      </c>
      <c r="T17" s="108">
        <v>2020</v>
      </c>
      <c r="U17" s="108">
        <v>136</v>
      </c>
      <c r="V17" s="108">
        <v>0</v>
      </c>
      <c r="W17" s="109" t="s">
        <v>141</v>
      </c>
      <c r="X17" s="103">
        <v>55</v>
      </c>
      <c r="Y17" s="104" t="s">
        <v>144</v>
      </c>
      <c r="Z17" s="281" t="s">
        <v>125</v>
      </c>
      <c r="AA17" s="281" t="s">
        <v>144</v>
      </c>
      <c r="AB17" s="282">
        <f>AA17-Z17</f>
        <v>-12</v>
      </c>
      <c r="AC17" s="283">
        <f>IF(AE17="SI",0,I17)</f>
        <v>14.9</v>
      </c>
      <c r="AD17" s="284">
        <f>AC17*AB17</f>
        <v>-178.8</v>
      </c>
      <c r="AE17" s="285" t="s">
        <v>122</v>
      </c>
    </row>
    <row r="18" spans="1:31" ht="15">
      <c r="A18" s="103">
        <v>2021</v>
      </c>
      <c r="B18" s="103">
        <v>11</v>
      </c>
      <c r="C18" s="104" t="s">
        <v>141</v>
      </c>
      <c r="D18" s="279" t="s">
        <v>148</v>
      </c>
      <c r="E18" s="104" t="s">
        <v>143</v>
      </c>
      <c r="F18" s="107">
        <v>69.05</v>
      </c>
      <c r="G18" s="107">
        <v>12.45</v>
      </c>
      <c r="H18" s="102" t="s">
        <v>116</v>
      </c>
      <c r="I18" s="107">
        <f>IF(H18="SI",F18-G18,F18)</f>
        <v>56.599999999999994</v>
      </c>
      <c r="J18" s="280" t="s">
        <v>147</v>
      </c>
      <c r="K18" s="103">
        <v>2021</v>
      </c>
      <c r="L18" s="103">
        <v>119</v>
      </c>
      <c r="M18" s="104" t="s">
        <v>124</v>
      </c>
      <c r="N18" s="103">
        <v>2</v>
      </c>
      <c r="O18" s="106" t="s">
        <v>120</v>
      </c>
      <c r="P18" s="103">
        <v>1010203</v>
      </c>
      <c r="Q18" s="103">
        <v>140</v>
      </c>
      <c r="R18" s="103">
        <v>22</v>
      </c>
      <c r="S18" s="103">
        <v>11</v>
      </c>
      <c r="T18" s="108">
        <v>2020</v>
      </c>
      <c r="U18" s="108">
        <v>141</v>
      </c>
      <c r="V18" s="108">
        <v>0</v>
      </c>
      <c r="W18" s="109" t="s">
        <v>141</v>
      </c>
      <c r="X18" s="103">
        <v>51</v>
      </c>
      <c r="Y18" s="104" t="s">
        <v>144</v>
      </c>
      <c r="Z18" s="281" t="s">
        <v>125</v>
      </c>
      <c r="AA18" s="281" t="s">
        <v>144</v>
      </c>
      <c r="AB18" s="282">
        <f>AA18-Z18</f>
        <v>-12</v>
      </c>
      <c r="AC18" s="283">
        <f>IF(AE18="SI",0,I18)</f>
        <v>56.599999999999994</v>
      </c>
      <c r="AD18" s="284">
        <f>AC18*AB18</f>
        <v>-679.1999999999999</v>
      </c>
      <c r="AE18" s="285" t="s">
        <v>122</v>
      </c>
    </row>
    <row r="19" spans="1:31" ht="15">
      <c r="A19" s="103">
        <v>2021</v>
      </c>
      <c r="B19" s="103">
        <v>12</v>
      </c>
      <c r="C19" s="104" t="s">
        <v>141</v>
      </c>
      <c r="D19" s="279" t="s">
        <v>149</v>
      </c>
      <c r="E19" s="104" t="s">
        <v>143</v>
      </c>
      <c r="F19" s="107">
        <v>24.77</v>
      </c>
      <c r="G19" s="107">
        <v>4.47</v>
      </c>
      <c r="H19" s="102" t="s">
        <v>116</v>
      </c>
      <c r="I19" s="107">
        <f>IF(H19="SI",F19-G19,F19)</f>
        <v>20.3</v>
      </c>
      <c r="J19" s="280" t="s">
        <v>147</v>
      </c>
      <c r="K19" s="103">
        <v>2021</v>
      </c>
      <c r="L19" s="103">
        <v>125</v>
      </c>
      <c r="M19" s="104" t="s">
        <v>124</v>
      </c>
      <c r="N19" s="103">
        <v>2</v>
      </c>
      <c r="O19" s="106" t="s">
        <v>120</v>
      </c>
      <c r="P19" s="103">
        <v>1080103</v>
      </c>
      <c r="Q19" s="103">
        <v>2780</v>
      </c>
      <c r="R19" s="103">
        <v>66</v>
      </c>
      <c r="S19" s="103">
        <v>2</v>
      </c>
      <c r="T19" s="108">
        <v>2020</v>
      </c>
      <c r="U19" s="108">
        <v>142</v>
      </c>
      <c r="V19" s="108">
        <v>0</v>
      </c>
      <c r="W19" s="109" t="s">
        <v>141</v>
      </c>
      <c r="X19" s="103">
        <v>56</v>
      </c>
      <c r="Y19" s="104" t="s">
        <v>144</v>
      </c>
      <c r="Z19" s="281" t="s">
        <v>125</v>
      </c>
      <c r="AA19" s="281" t="s">
        <v>144</v>
      </c>
      <c r="AB19" s="282">
        <f>AA19-Z19</f>
        <v>-12</v>
      </c>
      <c r="AC19" s="283">
        <f>IF(AE19="SI",0,I19)</f>
        <v>20.3</v>
      </c>
      <c r="AD19" s="284">
        <f>AC19*AB19</f>
        <v>-243.60000000000002</v>
      </c>
      <c r="AE19" s="285" t="s">
        <v>122</v>
      </c>
    </row>
    <row r="20" spans="1:31" ht="15">
      <c r="A20" s="103">
        <v>2021</v>
      </c>
      <c r="B20" s="103">
        <v>13</v>
      </c>
      <c r="C20" s="104" t="s">
        <v>141</v>
      </c>
      <c r="D20" s="279" t="s">
        <v>150</v>
      </c>
      <c r="E20" s="104" t="s">
        <v>143</v>
      </c>
      <c r="F20" s="107">
        <v>751.24</v>
      </c>
      <c r="G20" s="107">
        <v>135.47</v>
      </c>
      <c r="H20" s="102" t="s">
        <v>116</v>
      </c>
      <c r="I20" s="107">
        <f>IF(H20="SI",F20-G20,F20)</f>
        <v>615.77</v>
      </c>
      <c r="J20" s="280" t="s">
        <v>147</v>
      </c>
      <c r="K20" s="103">
        <v>2021</v>
      </c>
      <c r="L20" s="103">
        <v>117</v>
      </c>
      <c r="M20" s="104" t="s">
        <v>124</v>
      </c>
      <c r="N20" s="103">
        <v>2</v>
      </c>
      <c r="O20" s="106" t="s">
        <v>120</v>
      </c>
      <c r="P20" s="103">
        <v>1080203</v>
      </c>
      <c r="Q20" s="103">
        <v>2890</v>
      </c>
      <c r="R20" s="103">
        <v>69</v>
      </c>
      <c r="S20" s="103">
        <v>1</v>
      </c>
      <c r="T20" s="108">
        <v>2020</v>
      </c>
      <c r="U20" s="108">
        <v>140</v>
      </c>
      <c r="V20" s="108">
        <v>0</v>
      </c>
      <c r="W20" s="109" t="s">
        <v>141</v>
      </c>
      <c r="X20" s="103">
        <v>57</v>
      </c>
      <c r="Y20" s="104" t="s">
        <v>144</v>
      </c>
      <c r="Z20" s="281" t="s">
        <v>125</v>
      </c>
      <c r="AA20" s="281" t="s">
        <v>144</v>
      </c>
      <c r="AB20" s="282">
        <f>AA20-Z20</f>
        <v>-12</v>
      </c>
      <c r="AC20" s="283">
        <f>IF(AE20="SI",0,I20)</f>
        <v>615.77</v>
      </c>
      <c r="AD20" s="284">
        <f>AC20*AB20</f>
        <v>-7389.24</v>
      </c>
      <c r="AE20" s="285" t="s">
        <v>122</v>
      </c>
    </row>
    <row r="21" spans="1:31" ht="15">
      <c r="A21" s="103">
        <v>2021</v>
      </c>
      <c r="B21" s="103">
        <v>14</v>
      </c>
      <c r="C21" s="104" t="s">
        <v>141</v>
      </c>
      <c r="D21" s="279" t="s">
        <v>151</v>
      </c>
      <c r="E21" s="104" t="s">
        <v>143</v>
      </c>
      <c r="F21" s="107">
        <v>439.49</v>
      </c>
      <c r="G21" s="107">
        <v>79.25</v>
      </c>
      <c r="H21" s="102" t="s">
        <v>116</v>
      </c>
      <c r="I21" s="107">
        <f>IF(H21="SI",F21-G21,F21)</f>
        <v>360.24</v>
      </c>
      <c r="J21" s="280" t="s">
        <v>147</v>
      </c>
      <c r="K21" s="103">
        <v>2021</v>
      </c>
      <c r="L21" s="103">
        <v>124</v>
      </c>
      <c r="M21" s="104" t="s">
        <v>124</v>
      </c>
      <c r="N21" s="103">
        <v>2</v>
      </c>
      <c r="O21" s="106" t="s">
        <v>120</v>
      </c>
      <c r="P21" s="103">
        <v>1080203</v>
      </c>
      <c r="Q21" s="103">
        <v>2890</v>
      </c>
      <c r="R21" s="103">
        <v>69</v>
      </c>
      <c r="S21" s="103">
        <v>1</v>
      </c>
      <c r="T21" s="108">
        <v>2020</v>
      </c>
      <c r="U21" s="108">
        <v>140</v>
      </c>
      <c r="V21" s="108">
        <v>0</v>
      </c>
      <c r="W21" s="109" t="s">
        <v>141</v>
      </c>
      <c r="X21" s="103">
        <v>57</v>
      </c>
      <c r="Y21" s="104" t="s">
        <v>144</v>
      </c>
      <c r="Z21" s="281" t="s">
        <v>125</v>
      </c>
      <c r="AA21" s="281" t="s">
        <v>144</v>
      </c>
      <c r="AB21" s="282">
        <f>AA21-Z21</f>
        <v>-12</v>
      </c>
      <c r="AC21" s="283">
        <f>IF(AE21="SI",0,I21)</f>
        <v>360.24</v>
      </c>
      <c r="AD21" s="284">
        <f>AC21*AB21</f>
        <v>-4322.88</v>
      </c>
      <c r="AE21" s="285" t="s">
        <v>122</v>
      </c>
    </row>
    <row r="22" spans="1:31" ht="15">
      <c r="A22" s="103">
        <v>2021</v>
      </c>
      <c r="B22" s="103">
        <v>15</v>
      </c>
      <c r="C22" s="104" t="s">
        <v>141</v>
      </c>
      <c r="D22" s="279" t="s">
        <v>152</v>
      </c>
      <c r="E22" s="104" t="s">
        <v>143</v>
      </c>
      <c r="F22" s="107">
        <v>917.17</v>
      </c>
      <c r="G22" s="107">
        <v>165.39</v>
      </c>
      <c r="H22" s="102" t="s">
        <v>116</v>
      </c>
      <c r="I22" s="107">
        <f>IF(H22="SI",F22-G22,F22)</f>
        <v>751.78</v>
      </c>
      <c r="J22" s="280" t="s">
        <v>119</v>
      </c>
      <c r="K22" s="103">
        <v>2021</v>
      </c>
      <c r="L22" s="103">
        <v>116</v>
      </c>
      <c r="M22" s="104" t="s">
        <v>124</v>
      </c>
      <c r="N22" s="103">
        <v>2</v>
      </c>
      <c r="O22" s="106" t="s">
        <v>120</v>
      </c>
      <c r="P22" s="103">
        <v>1010203</v>
      </c>
      <c r="Q22" s="103">
        <v>140</v>
      </c>
      <c r="R22" s="103">
        <v>22</v>
      </c>
      <c r="S22" s="103">
        <v>3</v>
      </c>
      <c r="T22" s="108">
        <v>2021</v>
      </c>
      <c r="U22" s="108">
        <v>103</v>
      </c>
      <c r="V22" s="108">
        <v>0</v>
      </c>
      <c r="W22" s="109" t="s">
        <v>141</v>
      </c>
      <c r="X22" s="103">
        <v>47</v>
      </c>
      <c r="Y22" s="104" t="s">
        <v>144</v>
      </c>
      <c r="Z22" s="281" t="s">
        <v>125</v>
      </c>
      <c r="AA22" s="281" t="s">
        <v>144</v>
      </c>
      <c r="AB22" s="282">
        <f>AA22-Z22</f>
        <v>-12</v>
      </c>
      <c r="AC22" s="283">
        <f>IF(AE22="SI",0,I22)</f>
        <v>751.78</v>
      </c>
      <c r="AD22" s="284">
        <f>AC22*AB22</f>
        <v>-9021.36</v>
      </c>
      <c r="AE22" s="285" t="s">
        <v>122</v>
      </c>
    </row>
    <row r="23" spans="1:31" ht="15">
      <c r="A23" s="103">
        <v>2021</v>
      </c>
      <c r="B23" s="103">
        <v>16</v>
      </c>
      <c r="C23" s="104" t="s">
        <v>141</v>
      </c>
      <c r="D23" s="279" t="s">
        <v>153</v>
      </c>
      <c r="E23" s="104" t="s">
        <v>143</v>
      </c>
      <c r="F23" s="107">
        <v>43.42</v>
      </c>
      <c r="G23" s="107">
        <v>7.83</v>
      </c>
      <c r="H23" s="102" t="s">
        <v>116</v>
      </c>
      <c r="I23" s="107">
        <f>IF(H23="SI",F23-G23,F23)</f>
        <v>35.59</v>
      </c>
      <c r="J23" s="280" t="s">
        <v>119</v>
      </c>
      <c r="K23" s="103">
        <v>2021</v>
      </c>
      <c r="L23" s="103">
        <v>121</v>
      </c>
      <c r="M23" s="104" t="s">
        <v>124</v>
      </c>
      <c r="N23" s="103">
        <v>2</v>
      </c>
      <c r="O23" s="106" t="s">
        <v>120</v>
      </c>
      <c r="P23" s="103">
        <v>1010203</v>
      </c>
      <c r="Q23" s="103">
        <v>140</v>
      </c>
      <c r="R23" s="103">
        <v>22</v>
      </c>
      <c r="S23" s="103">
        <v>4</v>
      </c>
      <c r="T23" s="108">
        <v>2021</v>
      </c>
      <c r="U23" s="108">
        <v>102</v>
      </c>
      <c r="V23" s="108">
        <v>0</v>
      </c>
      <c r="W23" s="109" t="s">
        <v>141</v>
      </c>
      <c r="X23" s="103">
        <v>48</v>
      </c>
      <c r="Y23" s="104" t="s">
        <v>144</v>
      </c>
      <c r="Z23" s="281" t="s">
        <v>125</v>
      </c>
      <c r="AA23" s="281" t="s">
        <v>144</v>
      </c>
      <c r="AB23" s="282">
        <f>AA23-Z23</f>
        <v>-12</v>
      </c>
      <c r="AC23" s="283">
        <f>IF(AE23="SI",0,I23)</f>
        <v>35.59</v>
      </c>
      <c r="AD23" s="284">
        <f>AC23*AB23</f>
        <v>-427.08000000000004</v>
      </c>
      <c r="AE23" s="285" t="s">
        <v>122</v>
      </c>
    </row>
    <row r="24" spans="1:31" ht="15">
      <c r="A24" s="103">
        <v>2021</v>
      </c>
      <c r="B24" s="103">
        <v>17</v>
      </c>
      <c r="C24" s="104" t="s">
        <v>141</v>
      </c>
      <c r="D24" s="279" t="s">
        <v>154</v>
      </c>
      <c r="E24" s="104" t="s">
        <v>143</v>
      </c>
      <c r="F24" s="107">
        <v>24.44</v>
      </c>
      <c r="G24" s="107">
        <v>4.41</v>
      </c>
      <c r="H24" s="102" t="s">
        <v>116</v>
      </c>
      <c r="I24" s="107">
        <f>IF(H24="SI",F24-G24,F24)</f>
        <v>20.03</v>
      </c>
      <c r="J24" s="280" t="s">
        <v>147</v>
      </c>
      <c r="K24" s="103">
        <v>2021</v>
      </c>
      <c r="L24" s="103">
        <v>126</v>
      </c>
      <c r="M24" s="104" t="s">
        <v>124</v>
      </c>
      <c r="N24" s="103">
        <v>2</v>
      </c>
      <c r="O24" s="106" t="s">
        <v>120</v>
      </c>
      <c r="P24" s="103">
        <v>1010203</v>
      </c>
      <c r="Q24" s="103">
        <v>140</v>
      </c>
      <c r="R24" s="103">
        <v>22</v>
      </c>
      <c r="S24" s="103">
        <v>27</v>
      </c>
      <c r="T24" s="108">
        <v>2020</v>
      </c>
      <c r="U24" s="108">
        <v>139</v>
      </c>
      <c r="V24" s="108">
        <v>0</v>
      </c>
      <c r="W24" s="109" t="s">
        <v>141</v>
      </c>
      <c r="X24" s="103">
        <v>54</v>
      </c>
      <c r="Y24" s="104" t="s">
        <v>144</v>
      </c>
      <c r="Z24" s="281" t="s">
        <v>125</v>
      </c>
      <c r="AA24" s="281" t="s">
        <v>144</v>
      </c>
      <c r="AB24" s="282">
        <f>AA24-Z24</f>
        <v>-12</v>
      </c>
      <c r="AC24" s="283">
        <f>IF(AE24="SI",0,I24)</f>
        <v>20.03</v>
      </c>
      <c r="AD24" s="284">
        <f>AC24*AB24</f>
        <v>-240.36</v>
      </c>
      <c r="AE24" s="285" t="s">
        <v>122</v>
      </c>
    </row>
    <row r="25" spans="1:31" ht="15">
      <c r="A25" s="103">
        <v>2021</v>
      </c>
      <c r="B25" s="103">
        <v>18</v>
      </c>
      <c r="C25" s="104" t="s">
        <v>141</v>
      </c>
      <c r="D25" s="279" t="s">
        <v>155</v>
      </c>
      <c r="E25" s="104" t="s">
        <v>143</v>
      </c>
      <c r="F25" s="107">
        <v>52.29</v>
      </c>
      <c r="G25" s="107">
        <v>9.43</v>
      </c>
      <c r="H25" s="102" t="s">
        <v>116</v>
      </c>
      <c r="I25" s="107">
        <f>IF(H25="SI",F25-G25,F25)</f>
        <v>42.86</v>
      </c>
      <c r="J25" s="280" t="s">
        <v>147</v>
      </c>
      <c r="K25" s="103">
        <v>2021</v>
      </c>
      <c r="L25" s="103">
        <v>122</v>
      </c>
      <c r="M25" s="104" t="s">
        <v>124</v>
      </c>
      <c r="N25" s="103">
        <v>2</v>
      </c>
      <c r="O25" s="106" t="s">
        <v>120</v>
      </c>
      <c r="P25" s="103">
        <v>1010203</v>
      </c>
      <c r="Q25" s="103">
        <v>140</v>
      </c>
      <c r="R25" s="103">
        <v>22</v>
      </c>
      <c r="S25" s="103">
        <v>12</v>
      </c>
      <c r="T25" s="108">
        <v>2020</v>
      </c>
      <c r="U25" s="108">
        <v>133</v>
      </c>
      <c r="V25" s="108">
        <v>0</v>
      </c>
      <c r="W25" s="109" t="s">
        <v>141</v>
      </c>
      <c r="X25" s="103">
        <v>52</v>
      </c>
      <c r="Y25" s="104" t="s">
        <v>144</v>
      </c>
      <c r="Z25" s="281" t="s">
        <v>125</v>
      </c>
      <c r="AA25" s="281" t="s">
        <v>144</v>
      </c>
      <c r="AB25" s="282">
        <f>AA25-Z25</f>
        <v>-12</v>
      </c>
      <c r="AC25" s="283">
        <f>IF(AE25="SI",0,I25)</f>
        <v>42.86</v>
      </c>
      <c r="AD25" s="284">
        <f>AC25*AB25</f>
        <v>-514.3199999999999</v>
      </c>
      <c r="AE25" s="285" t="s">
        <v>122</v>
      </c>
    </row>
    <row r="26" spans="1:31" ht="15">
      <c r="A26" s="103">
        <v>2021</v>
      </c>
      <c r="B26" s="103">
        <v>19</v>
      </c>
      <c r="C26" s="104" t="s">
        <v>141</v>
      </c>
      <c r="D26" s="279" t="s">
        <v>156</v>
      </c>
      <c r="E26" s="104" t="s">
        <v>143</v>
      </c>
      <c r="F26" s="107">
        <v>95.62</v>
      </c>
      <c r="G26" s="107">
        <v>17.24</v>
      </c>
      <c r="H26" s="102" t="s">
        <v>116</v>
      </c>
      <c r="I26" s="107">
        <f>IF(H26="SI",F26-G26,F26)</f>
        <v>78.38000000000001</v>
      </c>
      <c r="J26" s="280" t="s">
        <v>147</v>
      </c>
      <c r="K26" s="103">
        <v>2021</v>
      </c>
      <c r="L26" s="103">
        <v>118</v>
      </c>
      <c r="M26" s="104" t="s">
        <v>124</v>
      </c>
      <c r="N26" s="103">
        <v>2</v>
      </c>
      <c r="O26" s="106" t="s">
        <v>120</v>
      </c>
      <c r="P26" s="103">
        <v>1010203</v>
      </c>
      <c r="Q26" s="103">
        <v>140</v>
      </c>
      <c r="R26" s="103">
        <v>22</v>
      </c>
      <c r="S26" s="103">
        <v>25</v>
      </c>
      <c r="T26" s="108">
        <v>2020</v>
      </c>
      <c r="U26" s="108">
        <v>134</v>
      </c>
      <c r="V26" s="108">
        <v>0</v>
      </c>
      <c r="W26" s="109" t="s">
        <v>141</v>
      </c>
      <c r="X26" s="103">
        <v>53</v>
      </c>
      <c r="Y26" s="104" t="s">
        <v>144</v>
      </c>
      <c r="Z26" s="281" t="s">
        <v>125</v>
      </c>
      <c r="AA26" s="281" t="s">
        <v>144</v>
      </c>
      <c r="AB26" s="282">
        <f>AA26-Z26</f>
        <v>-12</v>
      </c>
      <c r="AC26" s="283">
        <f>IF(AE26="SI",0,I26)</f>
        <v>78.38000000000001</v>
      </c>
      <c r="AD26" s="284">
        <f>AC26*AB26</f>
        <v>-940.5600000000002</v>
      </c>
      <c r="AE26" s="285" t="s">
        <v>122</v>
      </c>
    </row>
    <row r="27" spans="1:31" ht="15">
      <c r="A27" s="103">
        <v>2021</v>
      </c>
      <c r="B27" s="103">
        <v>20</v>
      </c>
      <c r="C27" s="104" t="s">
        <v>144</v>
      </c>
      <c r="D27" s="279" t="s">
        <v>157</v>
      </c>
      <c r="E27" s="104" t="s">
        <v>158</v>
      </c>
      <c r="F27" s="107">
        <v>244.08</v>
      </c>
      <c r="G27" s="107">
        <v>0</v>
      </c>
      <c r="H27" s="102" t="s">
        <v>116</v>
      </c>
      <c r="I27" s="107">
        <f>IF(H27="SI",F27-G27,F27)</f>
        <v>244.08</v>
      </c>
      <c r="J27" s="280" t="s">
        <v>159</v>
      </c>
      <c r="K27" s="103">
        <v>2020</v>
      </c>
      <c r="L27" s="103">
        <v>4944</v>
      </c>
      <c r="M27" s="104" t="s">
        <v>160</v>
      </c>
      <c r="N27" s="103">
        <v>2</v>
      </c>
      <c r="O27" s="106" t="s">
        <v>120</v>
      </c>
      <c r="P27" s="103">
        <v>1010203</v>
      </c>
      <c r="Q27" s="103">
        <v>140</v>
      </c>
      <c r="R27" s="103">
        <v>22</v>
      </c>
      <c r="S27" s="103">
        <v>5</v>
      </c>
      <c r="T27" s="108">
        <v>2020</v>
      </c>
      <c r="U27" s="108">
        <v>240</v>
      </c>
      <c r="V27" s="108">
        <v>0</v>
      </c>
      <c r="W27" s="109" t="s">
        <v>119</v>
      </c>
      <c r="X27" s="103">
        <v>58</v>
      </c>
      <c r="Y27" s="104" t="s">
        <v>144</v>
      </c>
      <c r="Z27" s="281" t="s">
        <v>161</v>
      </c>
      <c r="AA27" s="281" t="s">
        <v>144</v>
      </c>
      <c r="AB27" s="282">
        <f>AA27-Z27</f>
        <v>2</v>
      </c>
      <c r="AC27" s="283">
        <f>IF(AE27="SI",0,I27)</f>
        <v>244.08</v>
      </c>
      <c r="AD27" s="284">
        <f>AC27*AB27</f>
        <v>488.16</v>
      </c>
      <c r="AE27" s="285" t="s">
        <v>122</v>
      </c>
    </row>
    <row r="28" spans="1:31" ht="15">
      <c r="A28" s="103">
        <v>2021</v>
      </c>
      <c r="B28" s="103">
        <v>20</v>
      </c>
      <c r="C28" s="104" t="s">
        <v>144</v>
      </c>
      <c r="D28" s="279" t="s">
        <v>157</v>
      </c>
      <c r="E28" s="104" t="s">
        <v>158</v>
      </c>
      <c r="F28" s="107">
        <v>310.66</v>
      </c>
      <c r="G28" s="107">
        <v>0</v>
      </c>
      <c r="H28" s="102" t="s">
        <v>116</v>
      </c>
      <c r="I28" s="107">
        <f>IF(H28="SI",F28-G28,F28)</f>
        <v>310.66</v>
      </c>
      <c r="J28" s="280" t="s">
        <v>159</v>
      </c>
      <c r="K28" s="103">
        <v>2020</v>
      </c>
      <c r="L28" s="103">
        <v>4944</v>
      </c>
      <c r="M28" s="104" t="s">
        <v>160</v>
      </c>
      <c r="N28" s="103">
        <v>2</v>
      </c>
      <c r="O28" s="106" t="s">
        <v>120</v>
      </c>
      <c r="P28" s="103">
        <v>1010203</v>
      </c>
      <c r="Q28" s="103">
        <v>140</v>
      </c>
      <c r="R28" s="103">
        <v>22</v>
      </c>
      <c r="S28" s="103">
        <v>5</v>
      </c>
      <c r="T28" s="108">
        <v>2021</v>
      </c>
      <c r="U28" s="108">
        <v>240</v>
      </c>
      <c r="V28" s="108">
        <v>0</v>
      </c>
      <c r="W28" s="109" t="s">
        <v>119</v>
      </c>
      <c r="X28" s="103">
        <v>59</v>
      </c>
      <c r="Y28" s="104" t="s">
        <v>144</v>
      </c>
      <c r="Z28" s="281" t="s">
        <v>161</v>
      </c>
      <c r="AA28" s="281" t="s">
        <v>144</v>
      </c>
      <c r="AB28" s="282">
        <f>AA28-Z28</f>
        <v>2</v>
      </c>
      <c r="AC28" s="283">
        <f>IF(AE28="SI",0,I28)</f>
        <v>310.66</v>
      </c>
      <c r="AD28" s="284">
        <f>AC28*AB28</f>
        <v>621.32</v>
      </c>
      <c r="AE28" s="285" t="s">
        <v>122</v>
      </c>
    </row>
    <row r="29" spans="1:31" ht="15">
      <c r="A29" s="103">
        <v>2021</v>
      </c>
      <c r="B29" s="103">
        <v>21</v>
      </c>
      <c r="C29" s="104" t="s">
        <v>144</v>
      </c>
      <c r="D29" s="279" t="s">
        <v>162</v>
      </c>
      <c r="E29" s="104" t="s">
        <v>163</v>
      </c>
      <c r="F29" s="107">
        <v>-330</v>
      </c>
      <c r="G29" s="107">
        <v>-30</v>
      </c>
      <c r="H29" s="102" t="s">
        <v>116</v>
      </c>
      <c r="I29" s="107">
        <f>IF(H29="SI",F29-G29,F29)</f>
        <v>-300</v>
      </c>
      <c r="J29" s="280" t="s">
        <v>164</v>
      </c>
      <c r="K29" s="103">
        <v>2021</v>
      </c>
      <c r="L29" s="103">
        <v>262</v>
      </c>
      <c r="M29" s="104" t="s">
        <v>165</v>
      </c>
      <c r="N29" s="103">
        <v>2</v>
      </c>
      <c r="O29" s="106" t="s">
        <v>120</v>
      </c>
      <c r="P29" s="103">
        <v>2090101</v>
      </c>
      <c r="Q29" s="103">
        <v>8530</v>
      </c>
      <c r="R29" s="103">
        <v>152</v>
      </c>
      <c r="S29" s="103">
        <v>5</v>
      </c>
      <c r="T29" s="108">
        <v>2020</v>
      </c>
      <c r="U29" s="108">
        <v>318</v>
      </c>
      <c r="V29" s="108">
        <v>0</v>
      </c>
      <c r="W29" s="109" t="s">
        <v>166</v>
      </c>
      <c r="X29" s="103">
        <v>109</v>
      </c>
      <c r="Y29" s="104" t="s">
        <v>167</v>
      </c>
      <c r="Z29" s="281" t="s">
        <v>168</v>
      </c>
      <c r="AA29" s="281" t="s">
        <v>167</v>
      </c>
      <c r="AB29" s="282">
        <f>AA29-Z29</f>
        <v>-6</v>
      </c>
      <c r="AC29" s="283">
        <f>IF(AE29="SI",0,I29)</f>
        <v>-300</v>
      </c>
      <c r="AD29" s="284">
        <f>AC29*AB29</f>
        <v>1800</v>
      </c>
      <c r="AE29" s="285" t="s">
        <v>122</v>
      </c>
    </row>
    <row r="30" spans="1:31" ht="15">
      <c r="A30" s="103">
        <v>2021</v>
      </c>
      <c r="B30" s="103">
        <v>23</v>
      </c>
      <c r="C30" s="104" t="s">
        <v>169</v>
      </c>
      <c r="D30" s="279" t="s">
        <v>170</v>
      </c>
      <c r="E30" s="104" t="s">
        <v>171</v>
      </c>
      <c r="F30" s="107">
        <v>1500</v>
      </c>
      <c r="G30" s="107">
        <v>71.43</v>
      </c>
      <c r="H30" s="102" t="s">
        <v>116</v>
      </c>
      <c r="I30" s="107">
        <f>IF(H30="SI",F30-G30,F30)</f>
        <v>1428.57</v>
      </c>
      <c r="J30" s="280" t="s">
        <v>172</v>
      </c>
      <c r="K30" s="103">
        <v>2021</v>
      </c>
      <c r="L30" s="103">
        <v>297</v>
      </c>
      <c r="M30" s="104" t="s">
        <v>166</v>
      </c>
      <c r="N30" s="103">
        <v>4</v>
      </c>
      <c r="O30" s="106" t="s">
        <v>173</v>
      </c>
      <c r="P30" s="103">
        <v>1100405</v>
      </c>
      <c r="Q30" s="103">
        <v>4120</v>
      </c>
      <c r="R30" s="103">
        <v>62</v>
      </c>
      <c r="S30" s="103">
        <v>2</v>
      </c>
      <c r="T30" s="108">
        <v>2020</v>
      </c>
      <c r="U30" s="108">
        <v>394</v>
      </c>
      <c r="V30" s="108">
        <v>0</v>
      </c>
      <c r="W30" s="109" t="s">
        <v>119</v>
      </c>
      <c r="X30" s="103">
        <v>62</v>
      </c>
      <c r="Y30" s="104" t="s">
        <v>169</v>
      </c>
      <c r="Z30" s="281" t="s">
        <v>174</v>
      </c>
      <c r="AA30" s="281" t="s">
        <v>169</v>
      </c>
      <c r="AB30" s="282">
        <f>AA30-Z30</f>
        <v>-11</v>
      </c>
      <c r="AC30" s="283">
        <f>IF(AE30="SI",0,I30)</f>
        <v>1428.57</v>
      </c>
      <c r="AD30" s="284">
        <f>AC30*AB30</f>
        <v>-15714.269999999999</v>
      </c>
      <c r="AE30" s="285" t="s">
        <v>122</v>
      </c>
    </row>
    <row r="31" spans="1:31" ht="15">
      <c r="A31" s="103">
        <v>2021</v>
      </c>
      <c r="B31" s="103">
        <v>24</v>
      </c>
      <c r="C31" s="104" t="s">
        <v>169</v>
      </c>
      <c r="D31" s="279" t="s">
        <v>175</v>
      </c>
      <c r="E31" s="104" t="s">
        <v>176</v>
      </c>
      <c r="F31" s="107">
        <v>500</v>
      </c>
      <c r="G31" s="107">
        <v>0</v>
      </c>
      <c r="H31" s="102" t="s">
        <v>122</v>
      </c>
      <c r="I31" s="107">
        <f>IF(H31="SI",F31-G31,F31)</f>
        <v>500</v>
      </c>
      <c r="J31" s="280" t="s">
        <v>119</v>
      </c>
      <c r="K31" s="103">
        <v>2021</v>
      </c>
      <c r="L31" s="103">
        <v>248</v>
      </c>
      <c r="M31" s="104" t="s">
        <v>163</v>
      </c>
      <c r="N31" s="103">
        <v>4</v>
      </c>
      <c r="O31" s="106" t="s">
        <v>173</v>
      </c>
      <c r="P31" s="103">
        <v>1100405</v>
      </c>
      <c r="Q31" s="103">
        <v>4120</v>
      </c>
      <c r="R31" s="103">
        <v>75</v>
      </c>
      <c r="S31" s="103">
        <v>10</v>
      </c>
      <c r="T31" s="108">
        <v>2020</v>
      </c>
      <c r="U31" s="108">
        <v>194</v>
      </c>
      <c r="V31" s="108">
        <v>0</v>
      </c>
      <c r="W31" s="109" t="s">
        <v>119</v>
      </c>
      <c r="X31" s="103">
        <v>63</v>
      </c>
      <c r="Y31" s="104" t="s">
        <v>169</v>
      </c>
      <c r="Z31" s="281" t="s">
        <v>177</v>
      </c>
      <c r="AA31" s="281" t="s">
        <v>169</v>
      </c>
      <c r="AB31" s="282">
        <f>AA31-Z31</f>
        <v>-8</v>
      </c>
      <c r="AC31" s="283">
        <f>IF(AE31="SI",0,I31)</f>
        <v>500</v>
      </c>
      <c r="AD31" s="284">
        <f>AC31*AB31</f>
        <v>-4000</v>
      </c>
      <c r="AE31" s="285" t="s">
        <v>122</v>
      </c>
    </row>
    <row r="32" spans="1:31" ht="15">
      <c r="A32" s="103">
        <v>2021</v>
      </c>
      <c r="B32" s="103">
        <v>25</v>
      </c>
      <c r="C32" s="104" t="s">
        <v>169</v>
      </c>
      <c r="D32" s="279" t="s">
        <v>175</v>
      </c>
      <c r="E32" s="104" t="s">
        <v>171</v>
      </c>
      <c r="F32" s="107">
        <v>289.42</v>
      </c>
      <c r="G32" s="107">
        <v>0</v>
      </c>
      <c r="H32" s="102" t="s">
        <v>122</v>
      </c>
      <c r="I32" s="107">
        <f>IF(H32="SI",F32-G32,F32)</f>
        <v>289.42</v>
      </c>
      <c r="J32" s="280" t="s">
        <v>119</v>
      </c>
      <c r="K32" s="103">
        <v>2021</v>
      </c>
      <c r="L32" s="103">
        <v>359</v>
      </c>
      <c r="M32" s="104" t="s">
        <v>178</v>
      </c>
      <c r="N32" s="103">
        <v>4</v>
      </c>
      <c r="O32" s="106" t="s">
        <v>173</v>
      </c>
      <c r="P32" s="103">
        <v>1100405</v>
      </c>
      <c r="Q32" s="103">
        <v>4120</v>
      </c>
      <c r="R32" s="103">
        <v>75</v>
      </c>
      <c r="S32" s="103">
        <v>10</v>
      </c>
      <c r="T32" s="108">
        <v>2020</v>
      </c>
      <c r="U32" s="108">
        <v>194</v>
      </c>
      <c r="V32" s="108">
        <v>0</v>
      </c>
      <c r="W32" s="109" t="s">
        <v>119</v>
      </c>
      <c r="X32" s="103">
        <v>65</v>
      </c>
      <c r="Y32" s="104" t="s">
        <v>169</v>
      </c>
      <c r="Z32" s="281" t="s">
        <v>179</v>
      </c>
      <c r="AA32" s="281" t="s">
        <v>169</v>
      </c>
      <c r="AB32" s="282">
        <f>AA32-Z32</f>
        <v>-16</v>
      </c>
      <c r="AC32" s="283">
        <f>IF(AE32="SI",0,I32)</f>
        <v>289.42</v>
      </c>
      <c r="AD32" s="284">
        <f>AC32*AB32</f>
        <v>-4630.72</v>
      </c>
      <c r="AE32" s="285" t="s">
        <v>122</v>
      </c>
    </row>
    <row r="33" spans="1:31" ht="15">
      <c r="A33" s="103">
        <v>2021</v>
      </c>
      <c r="B33" s="103">
        <v>26</v>
      </c>
      <c r="C33" s="104" t="s">
        <v>169</v>
      </c>
      <c r="D33" s="279" t="s">
        <v>180</v>
      </c>
      <c r="E33" s="104" t="s">
        <v>160</v>
      </c>
      <c r="F33" s="107">
        <v>40</v>
      </c>
      <c r="G33" s="107">
        <v>0</v>
      </c>
      <c r="H33" s="102" t="s">
        <v>122</v>
      </c>
      <c r="I33" s="107">
        <f>IF(H33="SI",F33-G33,F33)</f>
        <v>40</v>
      </c>
      <c r="J33" s="280" t="s">
        <v>119</v>
      </c>
      <c r="K33" s="103">
        <v>2020</v>
      </c>
      <c r="L33" s="103">
        <v>4957</v>
      </c>
      <c r="M33" s="104" t="s">
        <v>181</v>
      </c>
      <c r="N33" s="103">
        <v>4</v>
      </c>
      <c r="O33" s="106" t="s">
        <v>173</v>
      </c>
      <c r="P33" s="103">
        <v>1100405</v>
      </c>
      <c r="Q33" s="103">
        <v>4120</v>
      </c>
      <c r="R33" s="103">
        <v>75</v>
      </c>
      <c r="S33" s="103">
        <v>10</v>
      </c>
      <c r="T33" s="108">
        <v>2020</v>
      </c>
      <c r="U33" s="108">
        <v>194</v>
      </c>
      <c r="V33" s="108">
        <v>0</v>
      </c>
      <c r="W33" s="109" t="s">
        <v>119</v>
      </c>
      <c r="X33" s="103">
        <v>66</v>
      </c>
      <c r="Y33" s="104" t="s">
        <v>169</v>
      </c>
      <c r="Z33" s="281" t="s">
        <v>141</v>
      </c>
      <c r="AA33" s="281" t="s">
        <v>169</v>
      </c>
      <c r="AB33" s="282">
        <f>AA33-Z33</f>
        <v>12</v>
      </c>
      <c r="AC33" s="283">
        <f>IF(AE33="SI",0,I33)</f>
        <v>40</v>
      </c>
      <c r="AD33" s="284">
        <f>AC33*AB33</f>
        <v>480</v>
      </c>
      <c r="AE33" s="285" t="s">
        <v>122</v>
      </c>
    </row>
    <row r="34" spans="1:31" ht="15">
      <c r="A34" s="103">
        <v>2021</v>
      </c>
      <c r="B34" s="103">
        <v>27</v>
      </c>
      <c r="C34" s="104" t="s">
        <v>169</v>
      </c>
      <c r="D34" s="279" t="s">
        <v>182</v>
      </c>
      <c r="E34" s="104" t="s">
        <v>183</v>
      </c>
      <c r="F34" s="107">
        <v>348.8</v>
      </c>
      <c r="G34" s="107">
        <v>0</v>
      </c>
      <c r="H34" s="102" t="s">
        <v>122</v>
      </c>
      <c r="I34" s="107">
        <f>IF(H34="SI",F34-G34,F34)</f>
        <v>348.8</v>
      </c>
      <c r="J34" s="280" t="s">
        <v>184</v>
      </c>
      <c r="K34" s="103">
        <v>2020</v>
      </c>
      <c r="L34" s="103">
        <v>4799</v>
      </c>
      <c r="M34" s="104" t="s">
        <v>185</v>
      </c>
      <c r="N34" s="103">
        <v>4</v>
      </c>
      <c r="O34" s="106" t="s">
        <v>173</v>
      </c>
      <c r="P34" s="103">
        <v>1040205</v>
      </c>
      <c r="Q34" s="103">
        <v>1590</v>
      </c>
      <c r="R34" s="103">
        <v>52</v>
      </c>
      <c r="S34" s="103">
        <v>1</v>
      </c>
      <c r="T34" s="108">
        <v>2020</v>
      </c>
      <c r="U34" s="108">
        <v>401</v>
      </c>
      <c r="V34" s="108">
        <v>0</v>
      </c>
      <c r="W34" s="109" t="s">
        <v>119</v>
      </c>
      <c r="X34" s="103">
        <v>67</v>
      </c>
      <c r="Y34" s="104" t="s">
        <v>169</v>
      </c>
      <c r="Z34" s="281" t="s">
        <v>186</v>
      </c>
      <c r="AA34" s="281" t="s">
        <v>169</v>
      </c>
      <c r="AB34" s="282">
        <f>AA34-Z34</f>
        <v>25</v>
      </c>
      <c r="AC34" s="283">
        <f>IF(AE34="SI",0,I34)</f>
        <v>348.8</v>
      </c>
      <c r="AD34" s="284">
        <f>AC34*AB34</f>
        <v>8720</v>
      </c>
      <c r="AE34" s="285" t="s">
        <v>122</v>
      </c>
    </row>
    <row r="35" spans="1:31" ht="15">
      <c r="A35" s="103">
        <v>2021</v>
      </c>
      <c r="B35" s="103">
        <v>28</v>
      </c>
      <c r="C35" s="104" t="s">
        <v>169</v>
      </c>
      <c r="D35" s="279" t="s">
        <v>187</v>
      </c>
      <c r="E35" s="104" t="s">
        <v>188</v>
      </c>
      <c r="F35" s="107">
        <v>592.92</v>
      </c>
      <c r="G35" s="107">
        <v>106.92</v>
      </c>
      <c r="H35" s="102" t="s">
        <v>116</v>
      </c>
      <c r="I35" s="107">
        <f>IF(H35="SI",F35-G35,F35)</f>
        <v>485.99999999999994</v>
      </c>
      <c r="J35" s="280" t="s">
        <v>189</v>
      </c>
      <c r="K35" s="103">
        <v>2021</v>
      </c>
      <c r="L35" s="103">
        <v>338</v>
      </c>
      <c r="M35" s="104" t="s">
        <v>190</v>
      </c>
      <c r="N35" s="103">
        <v>4</v>
      </c>
      <c r="O35" s="106" t="s">
        <v>173</v>
      </c>
      <c r="P35" s="103">
        <v>1050103</v>
      </c>
      <c r="Q35" s="103">
        <v>2010</v>
      </c>
      <c r="R35" s="103">
        <v>58</v>
      </c>
      <c r="S35" s="103">
        <v>1</v>
      </c>
      <c r="T35" s="108">
        <v>2020</v>
      </c>
      <c r="U35" s="108">
        <v>261</v>
      </c>
      <c r="V35" s="108">
        <v>0</v>
      </c>
      <c r="W35" s="109" t="s">
        <v>119</v>
      </c>
      <c r="X35" s="103">
        <v>68</v>
      </c>
      <c r="Y35" s="104" t="s">
        <v>169</v>
      </c>
      <c r="Z35" s="281" t="s">
        <v>191</v>
      </c>
      <c r="AA35" s="281" t="s">
        <v>169</v>
      </c>
      <c r="AB35" s="282">
        <f>AA35-Z35</f>
        <v>-15</v>
      </c>
      <c r="AC35" s="283">
        <f>IF(AE35="SI",0,I35)</f>
        <v>485.99999999999994</v>
      </c>
      <c r="AD35" s="284">
        <f>AC35*AB35</f>
        <v>-7289.999999999999</v>
      </c>
      <c r="AE35" s="285" t="s">
        <v>122</v>
      </c>
    </row>
    <row r="36" spans="1:31" ht="15">
      <c r="A36" s="103">
        <v>2021</v>
      </c>
      <c r="B36" s="103">
        <v>29</v>
      </c>
      <c r="C36" s="104" t="s">
        <v>169</v>
      </c>
      <c r="D36" s="279" t="s">
        <v>192</v>
      </c>
      <c r="E36" s="104" t="s">
        <v>193</v>
      </c>
      <c r="F36" s="107">
        <v>1249.67</v>
      </c>
      <c r="G36" s="107">
        <v>59.51</v>
      </c>
      <c r="H36" s="102" t="s">
        <v>116</v>
      </c>
      <c r="I36" s="107">
        <f>IF(H36="SI",F36-G36,F36)</f>
        <v>1190.16</v>
      </c>
      <c r="J36" s="280" t="s">
        <v>194</v>
      </c>
      <c r="K36" s="103">
        <v>2021</v>
      </c>
      <c r="L36" s="103">
        <v>486</v>
      </c>
      <c r="M36" s="104" t="s">
        <v>121</v>
      </c>
      <c r="N36" s="103">
        <v>4</v>
      </c>
      <c r="O36" s="106" t="s">
        <v>173</v>
      </c>
      <c r="P36" s="103">
        <v>1100403</v>
      </c>
      <c r="Q36" s="103">
        <v>4100</v>
      </c>
      <c r="R36" s="103">
        <v>74</v>
      </c>
      <c r="S36" s="103">
        <v>3</v>
      </c>
      <c r="T36" s="108">
        <v>2020</v>
      </c>
      <c r="U36" s="108">
        <v>342</v>
      </c>
      <c r="V36" s="108">
        <v>0</v>
      </c>
      <c r="W36" s="109" t="s">
        <v>119</v>
      </c>
      <c r="X36" s="103">
        <v>69</v>
      </c>
      <c r="Y36" s="104" t="s">
        <v>169</v>
      </c>
      <c r="Z36" s="281" t="s">
        <v>195</v>
      </c>
      <c r="AA36" s="281" t="s">
        <v>169</v>
      </c>
      <c r="AB36" s="282">
        <f>AA36-Z36</f>
        <v>-24</v>
      </c>
      <c r="AC36" s="283">
        <f>IF(AE36="SI",0,I36)</f>
        <v>1190.16</v>
      </c>
      <c r="AD36" s="284">
        <f>AC36*AB36</f>
        <v>-28563.840000000004</v>
      </c>
      <c r="AE36" s="285" t="s">
        <v>122</v>
      </c>
    </row>
    <row r="37" spans="1:31" ht="15">
      <c r="A37" s="103">
        <v>2021</v>
      </c>
      <c r="B37" s="103">
        <v>30</v>
      </c>
      <c r="C37" s="104" t="s">
        <v>125</v>
      </c>
      <c r="D37" s="279" t="s">
        <v>196</v>
      </c>
      <c r="E37" s="104" t="s">
        <v>124</v>
      </c>
      <c r="F37" s="107">
        <v>2700.07</v>
      </c>
      <c r="G37" s="107">
        <v>245.46</v>
      </c>
      <c r="H37" s="102" t="s">
        <v>116</v>
      </c>
      <c r="I37" s="107">
        <f>IF(H37="SI",F37-G37,F37)</f>
        <v>2454.61</v>
      </c>
      <c r="J37" s="280" t="s">
        <v>164</v>
      </c>
      <c r="K37" s="103">
        <v>2021</v>
      </c>
      <c r="L37" s="103">
        <v>140</v>
      </c>
      <c r="M37" s="104" t="s">
        <v>124</v>
      </c>
      <c r="N37" s="103">
        <v>2</v>
      </c>
      <c r="O37" s="106" t="s">
        <v>120</v>
      </c>
      <c r="P37" s="103">
        <v>2090101</v>
      </c>
      <c r="Q37" s="103">
        <v>8530</v>
      </c>
      <c r="R37" s="103">
        <v>152</v>
      </c>
      <c r="S37" s="103">
        <v>5</v>
      </c>
      <c r="T37" s="108">
        <v>2020</v>
      </c>
      <c r="U37" s="108">
        <v>318</v>
      </c>
      <c r="V37" s="108">
        <v>0</v>
      </c>
      <c r="W37" s="109" t="s">
        <v>166</v>
      </c>
      <c r="X37" s="103">
        <v>109</v>
      </c>
      <c r="Y37" s="104" t="s">
        <v>167</v>
      </c>
      <c r="Z37" s="281" t="s">
        <v>125</v>
      </c>
      <c r="AA37" s="281" t="s">
        <v>167</v>
      </c>
      <c r="AB37" s="282">
        <f>AA37-Z37</f>
        <v>2</v>
      </c>
      <c r="AC37" s="283">
        <f>IF(AE37="SI",0,I37)</f>
        <v>2454.61</v>
      </c>
      <c r="AD37" s="284">
        <f>AC37*AB37</f>
        <v>4909.22</v>
      </c>
      <c r="AE37" s="285" t="s">
        <v>122</v>
      </c>
    </row>
    <row r="38" spans="1:31" ht="15">
      <c r="A38" s="103">
        <v>2021</v>
      </c>
      <c r="B38" s="103">
        <v>31</v>
      </c>
      <c r="C38" s="104" t="s">
        <v>125</v>
      </c>
      <c r="D38" s="279" t="s">
        <v>197</v>
      </c>
      <c r="E38" s="104" t="s">
        <v>198</v>
      </c>
      <c r="F38" s="107">
        <v>2757.32</v>
      </c>
      <c r="G38" s="107">
        <v>497.22</v>
      </c>
      <c r="H38" s="102" t="s">
        <v>116</v>
      </c>
      <c r="I38" s="107">
        <f>IF(H38="SI",F38-G38,F38)</f>
        <v>2260.1000000000004</v>
      </c>
      <c r="J38" s="280" t="s">
        <v>199</v>
      </c>
      <c r="K38" s="103">
        <v>2021</v>
      </c>
      <c r="L38" s="103">
        <v>560</v>
      </c>
      <c r="M38" s="104" t="s">
        <v>200</v>
      </c>
      <c r="N38" s="103">
        <v>2</v>
      </c>
      <c r="O38" s="106" t="s">
        <v>120</v>
      </c>
      <c r="P38" s="103">
        <v>2100501</v>
      </c>
      <c r="Q38" s="103">
        <v>9530</v>
      </c>
      <c r="R38" s="103">
        <v>180</v>
      </c>
      <c r="S38" s="103">
        <v>3</v>
      </c>
      <c r="T38" s="108">
        <v>2020</v>
      </c>
      <c r="U38" s="108">
        <v>107</v>
      </c>
      <c r="V38" s="108">
        <v>0</v>
      </c>
      <c r="W38" s="109" t="s">
        <v>119</v>
      </c>
      <c r="X38" s="103">
        <v>80</v>
      </c>
      <c r="Y38" s="104" t="s">
        <v>125</v>
      </c>
      <c r="Z38" s="281" t="s">
        <v>201</v>
      </c>
      <c r="AA38" s="281" t="s">
        <v>125</v>
      </c>
      <c r="AB38" s="282">
        <f>AA38-Z38</f>
        <v>-28</v>
      </c>
      <c r="AC38" s="283">
        <f>IF(AE38="SI",0,I38)</f>
        <v>2260.1000000000004</v>
      </c>
      <c r="AD38" s="284">
        <f>AC38*AB38</f>
        <v>-63282.80000000001</v>
      </c>
      <c r="AE38" s="285" t="s">
        <v>122</v>
      </c>
    </row>
    <row r="39" spans="1:31" ht="15">
      <c r="A39" s="103">
        <v>2021</v>
      </c>
      <c r="B39" s="103">
        <v>31</v>
      </c>
      <c r="C39" s="104" t="s">
        <v>125</v>
      </c>
      <c r="D39" s="279" t="s">
        <v>197</v>
      </c>
      <c r="E39" s="104" t="s">
        <v>198</v>
      </c>
      <c r="F39" s="107">
        <v>7000</v>
      </c>
      <c r="G39" s="107">
        <v>636.36</v>
      </c>
      <c r="H39" s="102" t="s">
        <v>116</v>
      </c>
      <c r="I39" s="107">
        <f>IF(H39="SI",F39-G39,F39)</f>
        <v>6363.64</v>
      </c>
      <c r="J39" s="280" t="s">
        <v>199</v>
      </c>
      <c r="K39" s="103">
        <v>2021</v>
      </c>
      <c r="L39" s="103">
        <v>560</v>
      </c>
      <c r="M39" s="104" t="s">
        <v>200</v>
      </c>
      <c r="N39" s="103">
        <v>2</v>
      </c>
      <c r="O39" s="106" t="s">
        <v>120</v>
      </c>
      <c r="P39" s="103">
        <v>2100501</v>
      </c>
      <c r="Q39" s="103">
        <v>9530</v>
      </c>
      <c r="R39" s="103">
        <v>180</v>
      </c>
      <c r="S39" s="103">
        <v>1</v>
      </c>
      <c r="T39" s="108">
        <v>2020</v>
      </c>
      <c r="U39" s="108">
        <v>108</v>
      </c>
      <c r="V39" s="108">
        <v>0</v>
      </c>
      <c r="W39" s="109" t="s">
        <v>119</v>
      </c>
      <c r="X39" s="103">
        <v>78</v>
      </c>
      <c r="Y39" s="104" t="s">
        <v>125</v>
      </c>
      <c r="Z39" s="281" t="s">
        <v>201</v>
      </c>
      <c r="AA39" s="281" t="s">
        <v>125</v>
      </c>
      <c r="AB39" s="282">
        <f>AA39-Z39</f>
        <v>-28</v>
      </c>
      <c r="AC39" s="283">
        <f>IF(AE39="SI",0,I39)</f>
        <v>6363.64</v>
      </c>
      <c r="AD39" s="284">
        <f>AC39*AB39</f>
        <v>-178181.92</v>
      </c>
      <c r="AE39" s="285" t="s">
        <v>122</v>
      </c>
    </row>
    <row r="40" spans="1:31" ht="15">
      <c r="A40" s="103">
        <v>2021</v>
      </c>
      <c r="B40" s="103">
        <v>31</v>
      </c>
      <c r="C40" s="104" t="s">
        <v>125</v>
      </c>
      <c r="D40" s="279" t="s">
        <v>197</v>
      </c>
      <c r="E40" s="104" t="s">
        <v>198</v>
      </c>
      <c r="F40" s="107">
        <v>1466.46</v>
      </c>
      <c r="G40" s="107">
        <v>231.24</v>
      </c>
      <c r="H40" s="102" t="s">
        <v>116</v>
      </c>
      <c r="I40" s="107">
        <f>IF(H40="SI",F40-G40,F40)</f>
        <v>1235.22</v>
      </c>
      <c r="J40" s="280" t="s">
        <v>199</v>
      </c>
      <c r="K40" s="103">
        <v>2021</v>
      </c>
      <c r="L40" s="103">
        <v>560</v>
      </c>
      <c r="M40" s="104" t="s">
        <v>200</v>
      </c>
      <c r="N40" s="103">
        <v>2</v>
      </c>
      <c r="O40" s="106" t="s">
        <v>120</v>
      </c>
      <c r="P40" s="103">
        <v>2100501</v>
      </c>
      <c r="Q40" s="103">
        <v>9530</v>
      </c>
      <c r="R40" s="103">
        <v>180</v>
      </c>
      <c r="S40" s="103">
        <v>1</v>
      </c>
      <c r="T40" s="108">
        <v>2020</v>
      </c>
      <c r="U40" s="108">
        <v>312</v>
      </c>
      <c r="V40" s="108">
        <v>0</v>
      </c>
      <c r="W40" s="109" t="s">
        <v>119</v>
      </c>
      <c r="X40" s="103">
        <v>79</v>
      </c>
      <c r="Y40" s="104" t="s">
        <v>125</v>
      </c>
      <c r="Z40" s="281" t="s">
        <v>201</v>
      </c>
      <c r="AA40" s="281" t="s">
        <v>125</v>
      </c>
      <c r="AB40" s="282">
        <f>AA40-Z40</f>
        <v>-28</v>
      </c>
      <c r="AC40" s="283">
        <f>IF(AE40="SI",0,I40)</f>
        <v>1235.22</v>
      </c>
      <c r="AD40" s="284">
        <f>AC40*AB40</f>
        <v>-34586.16</v>
      </c>
      <c r="AE40" s="285" t="s">
        <v>122</v>
      </c>
    </row>
    <row r="41" spans="1:31" ht="15">
      <c r="A41" s="103">
        <v>2021</v>
      </c>
      <c r="B41" s="103">
        <v>31</v>
      </c>
      <c r="C41" s="104" t="s">
        <v>125</v>
      </c>
      <c r="D41" s="279" t="s">
        <v>197</v>
      </c>
      <c r="E41" s="104" t="s">
        <v>198</v>
      </c>
      <c r="F41" s="107">
        <v>1131.18</v>
      </c>
      <c r="G41" s="107">
        <v>203.98</v>
      </c>
      <c r="H41" s="102" t="s">
        <v>116</v>
      </c>
      <c r="I41" s="107">
        <f>IF(H41="SI",F41-G41,F41)</f>
        <v>927.2</v>
      </c>
      <c r="J41" s="280" t="s">
        <v>199</v>
      </c>
      <c r="K41" s="103">
        <v>2021</v>
      </c>
      <c r="L41" s="103">
        <v>560</v>
      </c>
      <c r="M41" s="104" t="s">
        <v>200</v>
      </c>
      <c r="N41" s="103">
        <v>2</v>
      </c>
      <c r="O41" s="106" t="s">
        <v>120</v>
      </c>
      <c r="P41" s="103">
        <v>2100501</v>
      </c>
      <c r="Q41" s="103">
        <v>9530</v>
      </c>
      <c r="R41" s="103">
        <v>180</v>
      </c>
      <c r="S41" s="103">
        <v>3</v>
      </c>
      <c r="T41" s="108">
        <v>2020</v>
      </c>
      <c r="U41" s="108">
        <v>508</v>
      </c>
      <c r="V41" s="108">
        <v>0</v>
      </c>
      <c r="W41" s="109" t="s">
        <v>119</v>
      </c>
      <c r="X41" s="103">
        <v>81</v>
      </c>
      <c r="Y41" s="104" t="s">
        <v>125</v>
      </c>
      <c r="Z41" s="281" t="s">
        <v>201</v>
      </c>
      <c r="AA41" s="281" t="s">
        <v>125</v>
      </c>
      <c r="AB41" s="282">
        <f>AA41-Z41</f>
        <v>-28</v>
      </c>
      <c r="AC41" s="283">
        <f>IF(AE41="SI",0,I41)</f>
        <v>927.2</v>
      </c>
      <c r="AD41" s="284">
        <f>AC41*AB41</f>
        <v>-25961.600000000002</v>
      </c>
      <c r="AE41" s="285" t="s">
        <v>122</v>
      </c>
    </row>
    <row r="42" spans="1:31" ht="15">
      <c r="A42" s="103">
        <v>2021</v>
      </c>
      <c r="B42" s="103">
        <v>32</v>
      </c>
      <c r="C42" s="104" t="s">
        <v>125</v>
      </c>
      <c r="D42" s="279" t="s">
        <v>202</v>
      </c>
      <c r="E42" s="104" t="s">
        <v>130</v>
      </c>
      <c r="F42" s="107">
        <v>125.15</v>
      </c>
      <c r="G42" s="107">
        <v>22.57</v>
      </c>
      <c r="H42" s="102" t="s">
        <v>116</v>
      </c>
      <c r="I42" s="107">
        <f>IF(H42="SI",F42-G42,F42)</f>
        <v>102.58000000000001</v>
      </c>
      <c r="J42" s="280" t="s">
        <v>147</v>
      </c>
      <c r="K42" s="103">
        <v>2021</v>
      </c>
      <c r="L42" s="103">
        <v>532</v>
      </c>
      <c r="M42" s="104" t="s">
        <v>198</v>
      </c>
      <c r="N42" s="103">
        <v>2</v>
      </c>
      <c r="O42" s="106" t="s">
        <v>120</v>
      </c>
      <c r="P42" s="103">
        <v>1010203</v>
      </c>
      <c r="Q42" s="103">
        <v>140</v>
      </c>
      <c r="R42" s="103">
        <v>22</v>
      </c>
      <c r="S42" s="103">
        <v>7</v>
      </c>
      <c r="T42" s="108">
        <v>2021</v>
      </c>
      <c r="U42" s="108">
        <v>101</v>
      </c>
      <c r="V42" s="108">
        <v>0</v>
      </c>
      <c r="W42" s="109" t="s">
        <v>203</v>
      </c>
      <c r="X42" s="103">
        <v>114</v>
      </c>
      <c r="Y42" s="104" t="s">
        <v>167</v>
      </c>
      <c r="Z42" s="281" t="s">
        <v>204</v>
      </c>
      <c r="AA42" s="281" t="s">
        <v>167</v>
      </c>
      <c r="AB42" s="282">
        <f>AA42-Z42</f>
        <v>-23</v>
      </c>
      <c r="AC42" s="283">
        <f>IF(AE42="SI",0,I42)</f>
        <v>102.58000000000001</v>
      </c>
      <c r="AD42" s="284">
        <f>AC42*AB42</f>
        <v>-2359.34</v>
      </c>
      <c r="AE42" s="285" t="s">
        <v>122</v>
      </c>
    </row>
    <row r="43" spans="1:31" ht="15">
      <c r="A43" s="103">
        <v>2021</v>
      </c>
      <c r="B43" s="103">
        <v>33</v>
      </c>
      <c r="C43" s="104" t="s">
        <v>125</v>
      </c>
      <c r="D43" s="279" t="s">
        <v>205</v>
      </c>
      <c r="E43" s="104" t="s">
        <v>130</v>
      </c>
      <c r="F43" s="107">
        <v>18.08</v>
      </c>
      <c r="G43" s="107">
        <v>3.26</v>
      </c>
      <c r="H43" s="102" t="s">
        <v>116</v>
      </c>
      <c r="I43" s="107">
        <f>IF(H43="SI",F43-G43,F43)</f>
        <v>14.819999999999999</v>
      </c>
      <c r="J43" s="280" t="s">
        <v>147</v>
      </c>
      <c r="K43" s="103">
        <v>2021</v>
      </c>
      <c r="L43" s="103">
        <v>554</v>
      </c>
      <c r="M43" s="104" t="s">
        <v>200</v>
      </c>
      <c r="N43" s="103">
        <v>2</v>
      </c>
      <c r="O43" s="106" t="s">
        <v>120</v>
      </c>
      <c r="P43" s="103">
        <v>1010503</v>
      </c>
      <c r="Q43" s="103">
        <v>470</v>
      </c>
      <c r="R43" s="103">
        <v>25</v>
      </c>
      <c r="S43" s="103">
        <v>10</v>
      </c>
      <c r="T43" s="108">
        <v>2021</v>
      </c>
      <c r="U43" s="108">
        <v>110</v>
      </c>
      <c r="V43" s="108">
        <v>0</v>
      </c>
      <c r="W43" s="109" t="s">
        <v>203</v>
      </c>
      <c r="X43" s="103">
        <v>119</v>
      </c>
      <c r="Y43" s="104" t="s">
        <v>167</v>
      </c>
      <c r="Z43" s="281" t="s">
        <v>201</v>
      </c>
      <c r="AA43" s="281" t="s">
        <v>167</v>
      </c>
      <c r="AB43" s="282">
        <f>AA43-Z43</f>
        <v>-26</v>
      </c>
      <c r="AC43" s="283">
        <f>IF(AE43="SI",0,I43)</f>
        <v>14.819999999999999</v>
      </c>
      <c r="AD43" s="284">
        <f>AC43*AB43</f>
        <v>-385.31999999999994</v>
      </c>
      <c r="AE43" s="285" t="s">
        <v>122</v>
      </c>
    </row>
    <row r="44" spans="1:31" ht="15">
      <c r="A44" s="103">
        <v>2021</v>
      </c>
      <c r="B44" s="103">
        <v>34</v>
      </c>
      <c r="C44" s="104" t="s">
        <v>125</v>
      </c>
      <c r="D44" s="279" t="s">
        <v>206</v>
      </c>
      <c r="E44" s="104" t="s">
        <v>130</v>
      </c>
      <c r="F44" s="107">
        <v>68.25</v>
      </c>
      <c r="G44" s="107">
        <v>12.31</v>
      </c>
      <c r="H44" s="102" t="s">
        <v>116</v>
      </c>
      <c r="I44" s="107">
        <f>IF(H44="SI",F44-G44,F44)</f>
        <v>55.94</v>
      </c>
      <c r="J44" s="280" t="s">
        <v>147</v>
      </c>
      <c r="K44" s="103">
        <v>2021</v>
      </c>
      <c r="L44" s="103">
        <v>535</v>
      </c>
      <c r="M44" s="104" t="s">
        <v>198</v>
      </c>
      <c r="N44" s="103">
        <v>2</v>
      </c>
      <c r="O44" s="106" t="s">
        <v>120</v>
      </c>
      <c r="P44" s="103">
        <v>1010203</v>
      </c>
      <c r="Q44" s="103">
        <v>140</v>
      </c>
      <c r="R44" s="103">
        <v>22</v>
      </c>
      <c r="S44" s="103">
        <v>11</v>
      </c>
      <c r="T44" s="108">
        <v>2021</v>
      </c>
      <c r="U44" s="108">
        <v>114</v>
      </c>
      <c r="V44" s="108">
        <v>0</v>
      </c>
      <c r="W44" s="109" t="s">
        <v>203</v>
      </c>
      <c r="X44" s="103">
        <v>115</v>
      </c>
      <c r="Y44" s="104" t="s">
        <v>167</v>
      </c>
      <c r="Z44" s="281" t="s">
        <v>204</v>
      </c>
      <c r="AA44" s="281" t="s">
        <v>167</v>
      </c>
      <c r="AB44" s="282">
        <f>AA44-Z44</f>
        <v>-23</v>
      </c>
      <c r="AC44" s="283">
        <f>IF(AE44="SI",0,I44)</f>
        <v>55.94</v>
      </c>
      <c r="AD44" s="284">
        <f>AC44*AB44</f>
        <v>-1286.62</v>
      </c>
      <c r="AE44" s="285" t="s">
        <v>122</v>
      </c>
    </row>
    <row r="45" spans="1:31" ht="15">
      <c r="A45" s="103">
        <v>2021</v>
      </c>
      <c r="B45" s="103">
        <v>35</v>
      </c>
      <c r="C45" s="104" t="s">
        <v>125</v>
      </c>
      <c r="D45" s="279" t="s">
        <v>207</v>
      </c>
      <c r="E45" s="104" t="s">
        <v>130</v>
      </c>
      <c r="F45" s="107">
        <v>23.96</v>
      </c>
      <c r="G45" s="107">
        <v>4.32</v>
      </c>
      <c r="H45" s="102" t="s">
        <v>116</v>
      </c>
      <c r="I45" s="107">
        <f>IF(H45="SI",F45-G45,F45)</f>
        <v>19.64</v>
      </c>
      <c r="J45" s="280" t="s">
        <v>147</v>
      </c>
      <c r="K45" s="103">
        <v>2021</v>
      </c>
      <c r="L45" s="103">
        <v>531</v>
      </c>
      <c r="M45" s="104" t="s">
        <v>198</v>
      </c>
      <c r="N45" s="103">
        <v>2</v>
      </c>
      <c r="O45" s="106" t="s">
        <v>120</v>
      </c>
      <c r="P45" s="103">
        <v>1080103</v>
      </c>
      <c r="Q45" s="103">
        <v>2780</v>
      </c>
      <c r="R45" s="103">
        <v>66</v>
      </c>
      <c r="S45" s="103">
        <v>2</v>
      </c>
      <c r="T45" s="108">
        <v>2021</v>
      </c>
      <c r="U45" s="108">
        <v>115</v>
      </c>
      <c r="V45" s="108">
        <v>0</v>
      </c>
      <c r="W45" s="109" t="s">
        <v>203</v>
      </c>
      <c r="X45" s="103">
        <v>120</v>
      </c>
      <c r="Y45" s="104" t="s">
        <v>167</v>
      </c>
      <c r="Z45" s="281" t="s">
        <v>204</v>
      </c>
      <c r="AA45" s="281" t="s">
        <v>167</v>
      </c>
      <c r="AB45" s="282">
        <f>AA45-Z45</f>
        <v>-23</v>
      </c>
      <c r="AC45" s="283">
        <f>IF(AE45="SI",0,I45)</f>
        <v>19.64</v>
      </c>
      <c r="AD45" s="284">
        <f>AC45*AB45</f>
        <v>-451.72</v>
      </c>
      <c r="AE45" s="285" t="s">
        <v>122</v>
      </c>
    </row>
    <row r="46" spans="1:31" ht="15">
      <c r="A46" s="103">
        <v>2021</v>
      </c>
      <c r="B46" s="103">
        <v>36</v>
      </c>
      <c r="C46" s="104" t="s">
        <v>125</v>
      </c>
      <c r="D46" s="279" t="s">
        <v>208</v>
      </c>
      <c r="E46" s="104" t="s">
        <v>130</v>
      </c>
      <c r="F46" s="107">
        <v>768.33</v>
      </c>
      <c r="G46" s="107">
        <v>138.55</v>
      </c>
      <c r="H46" s="102" t="s">
        <v>116</v>
      </c>
      <c r="I46" s="107">
        <f>IF(H46="SI",F46-G46,F46)</f>
        <v>629.78</v>
      </c>
      <c r="J46" s="280" t="s">
        <v>147</v>
      </c>
      <c r="K46" s="103">
        <v>2021</v>
      </c>
      <c r="L46" s="103">
        <v>538</v>
      </c>
      <c r="M46" s="104" t="s">
        <v>198</v>
      </c>
      <c r="N46" s="103">
        <v>2</v>
      </c>
      <c r="O46" s="106" t="s">
        <v>120</v>
      </c>
      <c r="P46" s="103">
        <v>1080203</v>
      </c>
      <c r="Q46" s="103">
        <v>2890</v>
      </c>
      <c r="R46" s="103">
        <v>69</v>
      </c>
      <c r="S46" s="103">
        <v>1</v>
      </c>
      <c r="T46" s="108">
        <v>2021</v>
      </c>
      <c r="U46" s="108">
        <v>113</v>
      </c>
      <c r="V46" s="108">
        <v>0</v>
      </c>
      <c r="W46" s="109" t="s">
        <v>203</v>
      </c>
      <c r="X46" s="103">
        <v>121</v>
      </c>
      <c r="Y46" s="104" t="s">
        <v>167</v>
      </c>
      <c r="Z46" s="281" t="s">
        <v>204</v>
      </c>
      <c r="AA46" s="281" t="s">
        <v>167</v>
      </c>
      <c r="AB46" s="282">
        <f>AA46-Z46</f>
        <v>-23</v>
      </c>
      <c r="AC46" s="283">
        <f>IF(AE46="SI",0,I46)</f>
        <v>629.78</v>
      </c>
      <c r="AD46" s="284">
        <f>AC46*AB46</f>
        <v>-14484.939999999999</v>
      </c>
      <c r="AE46" s="285" t="s">
        <v>122</v>
      </c>
    </row>
    <row r="47" spans="1:31" ht="15">
      <c r="A47" s="103">
        <v>2021</v>
      </c>
      <c r="B47" s="103">
        <v>37</v>
      </c>
      <c r="C47" s="104" t="s">
        <v>125</v>
      </c>
      <c r="D47" s="279" t="s">
        <v>209</v>
      </c>
      <c r="E47" s="104" t="s">
        <v>130</v>
      </c>
      <c r="F47" s="107">
        <v>453.19</v>
      </c>
      <c r="G47" s="107">
        <v>81.72</v>
      </c>
      <c r="H47" s="102" t="s">
        <v>116</v>
      </c>
      <c r="I47" s="107">
        <f>IF(H47="SI",F47-G47,F47)</f>
        <v>371.47</v>
      </c>
      <c r="J47" s="280" t="s">
        <v>147</v>
      </c>
      <c r="K47" s="103">
        <v>2021</v>
      </c>
      <c r="L47" s="103">
        <v>539</v>
      </c>
      <c r="M47" s="104" t="s">
        <v>198</v>
      </c>
      <c r="N47" s="103">
        <v>2</v>
      </c>
      <c r="O47" s="106" t="s">
        <v>120</v>
      </c>
      <c r="P47" s="103">
        <v>1080203</v>
      </c>
      <c r="Q47" s="103">
        <v>2890</v>
      </c>
      <c r="R47" s="103">
        <v>69</v>
      </c>
      <c r="S47" s="103">
        <v>1</v>
      </c>
      <c r="T47" s="108">
        <v>2021</v>
      </c>
      <c r="U47" s="108">
        <v>113</v>
      </c>
      <c r="V47" s="108">
        <v>0</v>
      </c>
      <c r="W47" s="109" t="s">
        <v>203</v>
      </c>
      <c r="X47" s="103">
        <v>121</v>
      </c>
      <c r="Y47" s="104" t="s">
        <v>167</v>
      </c>
      <c r="Z47" s="281" t="s">
        <v>204</v>
      </c>
      <c r="AA47" s="281" t="s">
        <v>167</v>
      </c>
      <c r="AB47" s="282">
        <f>AA47-Z47</f>
        <v>-23</v>
      </c>
      <c r="AC47" s="283">
        <f>IF(AE47="SI",0,I47)</f>
        <v>371.47</v>
      </c>
      <c r="AD47" s="284">
        <f>AC47*AB47</f>
        <v>-8543.810000000001</v>
      </c>
      <c r="AE47" s="285" t="s">
        <v>122</v>
      </c>
    </row>
    <row r="48" spans="1:31" ht="15">
      <c r="A48" s="103">
        <v>2021</v>
      </c>
      <c r="B48" s="103">
        <v>38</v>
      </c>
      <c r="C48" s="104" t="s">
        <v>125</v>
      </c>
      <c r="D48" s="279" t="s">
        <v>210</v>
      </c>
      <c r="E48" s="104" t="s">
        <v>130</v>
      </c>
      <c r="F48" s="107">
        <v>1088.58</v>
      </c>
      <c r="G48" s="107">
        <v>196.3</v>
      </c>
      <c r="H48" s="102" t="s">
        <v>116</v>
      </c>
      <c r="I48" s="107">
        <f>IF(H48="SI",F48-G48,F48)</f>
        <v>892.28</v>
      </c>
      <c r="J48" s="280" t="s">
        <v>147</v>
      </c>
      <c r="K48" s="103">
        <v>2021</v>
      </c>
      <c r="L48" s="103">
        <v>530</v>
      </c>
      <c r="M48" s="104" t="s">
        <v>198</v>
      </c>
      <c r="N48" s="103">
        <v>2</v>
      </c>
      <c r="O48" s="106" t="s">
        <v>120</v>
      </c>
      <c r="P48" s="103">
        <v>1010203</v>
      </c>
      <c r="Q48" s="103">
        <v>140</v>
      </c>
      <c r="R48" s="103">
        <v>22</v>
      </c>
      <c r="S48" s="103">
        <v>3</v>
      </c>
      <c r="T48" s="108">
        <v>2021</v>
      </c>
      <c r="U48" s="108">
        <v>103</v>
      </c>
      <c r="V48" s="108">
        <v>0</v>
      </c>
      <c r="W48" s="109" t="s">
        <v>203</v>
      </c>
      <c r="X48" s="103">
        <v>112</v>
      </c>
      <c r="Y48" s="104" t="s">
        <v>167</v>
      </c>
      <c r="Z48" s="281" t="s">
        <v>204</v>
      </c>
      <c r="AA48" s="281" t="s">
        <v>167</v>
      </c>
      <c r="AB48" s="282">
        <f>AA48-Z48</f>
        <v>-23</v>
      </c>
      <c r="AC48" s="283">
        <f>IF(AE48="SI",0,I48)</f>
        <v>892.28</v>
      </c>
      <c r="AD48" s="284">
        <f>AC48*AB48</f>
        <v>-20522.44</v>
      </c>
      <c r="AE48" s="285" t="s">
        <v>122</v>
      </c>
    </row>
    <row r="49" spans="1:31" ht="15">
      <c r="A49" s="103">
        <v>2021</v>
      </c>
      <c r="B49" s="103">
        <v>39</v>
      </c>
      <c r="C49" s="104" t="s">
        <v>125</v>
      </c>
      <c r="D49" s="279" t="s">
        <v>211</v>
      </c>
      <c r="E49" s="104" t="s">
        <v>130</v>
      </c>
      <c r="F49" s="107">
        <v>42.9</v>
      </c>
      <c r="G49" s="107">
        <v>7.74</v>
      </c>
      <c r="H49" s="102" t="s">
        <v>116</v>
      </c>
      <c r="I49" s="107">
        <f>IF(H49="SI",F49-G49,F49)</f>
        <v>35.16</v>
      </c>
      <c r="J49" s="280" t="s">
        <v>147</v>
      </c>
      <c r="K49" s="103">
        <v>2021</v>
      </c>
      <c r="L49" s="103">
        <v>536</v>
      </c>
      <c r="M49" s="104" t="s">
        <v>198</v>
      </c>
      <c r="N49" s="103">
        <v>2</v>
      </c>
      <c r="O49" s="106" t="s">
        <v>120</v>
      </c>
      <c r="P49" s="103">
        <v>1010203</v>
      </c>
      <c r="Q49" s="103">
        <v>140</v>
      </c>
      <c r="R49" s="103">
        <v>22</v>
      </c>
      <c r="S49" s="103">
        <v>4</v>
      </c>
      <c r="T49" s="108">
        <v>2021</v>
      </c>
      <c r="U49" s="108">
        <v>102</v>
      </c>
      <c r="V49" s="108">
        <v>0</v>
      </c>
      <c r="W49" s="109" t="s">
        <v>203</v>
      </c>
      <c r="X49" s="103">
        <v>113</v>
      </c>
      <c r="Y49" s="104" t="s">
        <v>167</v>
      </c>
      <c r="Z49" s="281" t="s">
        <v>204</v>
      </c>
      <c r="AA49" s="281" t="s">
        <v>167</v>
      </c>
      <c r="AB49" s="282">
        <f>AA49-Z49</f>
        <v>-23</v>
      </c>
      <c r="AC49" s="283">
        <f>IF(AE49="SI",0,I49)</f>
        <v>35.16</v>
      </c>
      <c r="AD49" s="284">
        <f>AC49*AB49</f>
        <v>-808.68</v>
      </c>
      <c r="AE49" s="285" t="s">
        <v>122</v>
      </c>
    </row>
    <row r="50" spans="1:31" ht="15">
      <c r="A50" s="103">
        <v>2021</v>
      </c>
      <c r="B50" s="103">
        <v>40</v>
      </c>
      <c r="C50" s="104" t="s">
        <v>125</v>
      </c>
      <c r="D50" s="279" t="s">
        <v>212</v>
      </c>
      <c r="E50" s="104" t="s">
        <v>130</v>
      </c>
      <c r="F50" s="107">
        <v>22.97</v>
      </c>
      <c r="G50" s="107">
        <v>4.14</v>
      </c>
      <c r="H50" s="102" t="s">
        <v>116</v>
      </c>
      <c r="I50" s="107">
        <f>IF(H50="SI",F50-G50,F50)</f>
        <v>18.83</v>
      </c>
      <c r="J50" s="280" t="s">
        <v>147</v>
      </c>
      <c r="K50" s="103">
        <v>2021</v>
      </c>
      <c r="L50" s="103">
        <v>533</v>
      </c>
      <c r="M50" s="104" t="s">
        <v>198</v>
      </c>
      <c r="N50" s="103">
        <v>2</v>
      </c>
      <c r="O50" s="106" t="s">
        <v>120</v>
      </c>
      <c r="P50" s="103">
        <v>1010203</v>
      </c>
      <c r="Q50" s="103">
        <v>140</v>
      </c>
      <c r="R50" s="103">
        <v>22</v>
      </c>
      <c r="S50" s="103">
        <v>27</v>
      </c>
      <c r="T50" s="108">
        <v>2021</v>
      </c>
      <c r="U50" s="108">
        <v>112</v>
      </c>
      <c r="V50" s="108">
        <v>0</v>
      </c>
      <c r="W50" s="109" t="s">
        <v>203</v>
      </c>
      <c r="X50" s="103">
        <v>118</v>
      </c>
      <c r="Y50" s="104" t="s">
        <v>167</v>
      </c>
      <c r="Z50" s="281" t="s">
        <v>204</v>
      </c>
      <c r="AA50" s="281" t="s">
        <v>167</v>
      </c>
      <c r="AB50" s="282">
        <f>AA50-Z50</f>
        <v>-23</v>
      </c>
      <c r="AC50" s="283">
        <f>IF(AE50="SI",0,I50)</f>
        <v>18.83</v>
      </c>
      <c r="AD50" s="284">
        <f>AC50*AB50</f>
        <v>-433.09</v>
      </c>
      <c r="AE50" s="285" t="s">
        <v>122</v>
      </c>
    </row>
    <row r="51" spans="1:31" ht="15">
      <c r="A51" s="103">
        <v>2021</v>
      </c>
      <c r="B51" s="103">
        <v>41</v>
      </c>
      <c r="C51" s="104" t="s">
        <v>125</v>
      </c>
      <c r="D51" s="279" t="s">
        <v>213</v>
      </c>
      <c r="E51" s="104" t="s">
        <v>130</v>
      </c>
      <c r="F51" s="107">
        <v>60.02</v>
      </c>
      <c r="G51" s="107">
        <v>10.82</v>
      </c>
      <c r="H51" s="102" t="s">
        <v>116</v>
      </c>
      <c r="I51" s="107">
        <f>IF(H51="SI",F51-G51,F51)</f>
        <v>49.2</v>
      </c>
      <c r="J51" s="280" t="s">
        <v>147</v>
      </c>
      <c r="K51" s="103">
        <v>2021</v>
      </c>
      <c r="L51" s="103">
        <v>557</v>
      </c>
      <c r="M51" s="104" t="s">
        <v>200</v>
      </c>
      <c r="N51" s="103">
        <v>2</v>
      </c>
      <c r="O51" s="106" t="s">
        <v>120</v>
      </c>
      <c r="P51" s="103">
        <v>1010203</v>
      </c>
      <c r="Q51" s="103">
        <v>140</v>
      </c>
      <c r="R51" s="103">
        <v>22</v>
      </c>
      <c r="S51" s="103">
        <v>12</v>
      </c>
      <c r="T51" s="108">
        <v>2021</v>
      </c>
      <c r="U51" s="108">
        <v>108</v>
      </c>
      <c r="V51" s="108">
        <v>0</v>
      </c>
      <c r="W51" s="109" t="s">
        <v>203</v>
      </c>
      <c r="X51" s="103">
        <v>116</v>
      </c>
      <c r="Y51" s="104" t="s">
        <v>167</v>
      </c>
      <c r="Z51" s="281" t="s">
        <v>201</v>
      </c>
      <c r="AA51" s="281" t="s">
        <v>167</v>
      </c>
      <c r="AB51" s="282">
        <f>AA51-Z51</f>
        <v>-26</v>
      </c>
      <c r="AC51" s="283">
        <f>IF(AE51="SI",0,I51)</f>
        <v>49.2</v>
      </c>
      <c r="AD51" s="284">
        <f>AC51*AB51</f>
        <v>-1279.2</v>
      </c>
      <c r="AE51" s="285" t="s">
        <v>122</v>
      </c>
    </row>
    <row r="52" spans="1:31" ht="15">
      <c r="A52" s="103">
        <v>2021</v>
      </c>
      <c r="B52" s="103">
        <v>42</v>
      </c>
      <c r="C52" s="104" t="s">
        <v>125</v>
      </c>
      <c r="D52" s="279" t="s">
        <v>214</v>
      </c>
      <c r="E52" s="104" t="s">
        <v>130</v>
      </c>
      <c r="F52" s="107">
        <v>76.51</v>
      </c>
      <c r="G52" s="107">
        <v>13.8</v>
      </c>
      <c r="H52" s="102" t="s">
        <v>116</v>
      </c>
      <c r="I52" s="107">
        <f>IF(H52="SI",F52-G52,F52)</f>
        <v>62.71000000000001</v>
      </c>
      <c r="J52" s="280" t="s">
        <v>147</v>
      </c>
      <c r="K52" s="103">
        <v>2021</v>
      </c>
      <c r="L52" s="103">
        <v>534</v>
      </c>
      <c r="M52" s="104" t="s">
        <v>198</v>
      </c>
      <c r="N52" s="103">
        <v>2</v>
      </c>
      <c r="O52" s="106" t="s">
        <v>120</v>
      </c>
      <c r="P52" s="103">
        <v>1010203</v>
      </c>
      <c r="Q52" s="103">
        <v>140</v>
      </c>
      <c r="R52" s="103">
        <v>22</v>
      </c>
      <c r="S52" s="103">
        <v>25</v>
      </c>
      <c r="T52" s="108">
        <v>2021</v>
      </c>
      <c r="U52" s="108">
        <v>109</v>
      </c>
      <c r="V52" s="108">
        <v>0</v>
      </c>
      <c r="W52" s="109" t="s">
        <v>203</v>
      </c>
      <c r="X52" s="103">
        <v>117</v>
      </c>
      <c r="Y52" s="104" t="s">
        <v>167</v>
      </c>
      <c r="Z52" s="281" t="s">
        <v>204</v>
      </c>
      <c r="AA52" s="281" t="s">
        <v>167</v>
      </c>
      <c r="AB52" s="282">
        <f>AA52-Z52</f>
        <v>-23</v>
      </c>
      <c r="AC52" s="283">
        <f>IF(AE52="SI",0,I52)</f>
        <v>62.71000000000001</v>
      </c>
      <c r="AD52" s="284">
        <f>AC52*AB52</f>
        <v>-1442.3300000000002</v>
      </c>
      <c r="AE52" s="285" t="s">
        <v>122</v>
      </c>
    </row>
    <row r="53" spans="1:31" ht="15">
      <c r="A53" s="103">
        <v>2021</v>
      </c>
      <c r="B53" s="103">
        <v>43</v>
      </c>
      <c r="C53" s="104" t="s">
        <v>203</v>
      </c>
      <c r="D53" s="279" t="s">
        <v>215</v>
      </c>
      <c r="E53" s="104" t="s">
        <v>216</v>
      </c>
      <c r="F53" s="107">
        <v>50.49</v>
      </c>
      <c r="G53" s="107">
        <v>9.1</v>
      </c>
      <c r="H53" s="102" t="s">
        <v>116</v>
      </c>
      <c r="I53" s="107">
        <f>IF(H53="SI",F53-G53,F53)</f>
        <v>41.39</v>
      </c>
      <c r="J53" s="280" t="s">
        <v>128</v>
      </c>
      <c r="K53" s="103">
        <v>2021</v>
      </c>
      <c r="L53" s="103">
        <v>485</v>
      </c>
      <c r="M53" s="104" t="s">
        <v>121</v>
      </c>
      <c r="N53" s="103">
        <v>2</v>
      </c>
      <c r="O53" s="106" t="s">
        <v>120</v>
      </c>
      <c r="P53" s="103">
        <v>1080102</v>
      </c>
      <c r="Q53" s="103">
        <v>2770</v>
      </c>
      <c r="R53" s="103">
        <v>65</v>
      </c>
      <c r="S53" s="103">
        <v>1</v>
      </c>
      <c r="T53" s="108">
        <v>2021</v>
      </c>
      <c r="U53" s="108">
        <v>231</v>
      </c>
      <c r="V53" s="108">
        <v>0</v>
      </c>
      <c r="W53" s="109" t="s">
        <v>119</v>
      </c>
      <c r="X53" s="103">
        <v>97</v>
      </c>
      <c r="Y53" s="104" t="s">
        <v>203</v>
      </c>
      <c r="Z53" s="281" t="s">
        <v>195</v>
      </c>
      <c r="AA53" s="281" t="s">
        <v>203</v>
      </c>
      <c r="AB53" s="282">
        <f>AA53-Z53</f>
        <v>-22</v>
      </c>
      <c r="AC53" s="283">
        <f>IF(AE53="SI",0,I53)</f>
        <v>41.39</v>
      </c>
      <c r="AD53" s="284">
        <f>AC53*AB53</f>
        <v>-910.58</v>
      </c>
      <c r="AE53" s="285" t="s">
        <v>122</v>
      </c>
    </row>
    <row r="54" spans="1:31" ht="15">
      <c r="A54" s="103">
        <v>2021</v>
      </c>
      <c r="B54" s="103">
        <v>44</v>
      </c>
      <c r="C54" s="104" t="s">
        <v>203</v>
      </c>
      <c r="D54" s="279" t="s">
        <v>217</v>
      </c>
      <c r="E54" s="104" t="s">
        <v>218</v>
      </c>
      <c r="F54" s="107">
        <v>1360.3</v>
      </c>
      <c r="G54" s="107">
        <v>245.3</v>
      </c>
      <c r="H54" s="102" t="s">
        <v>116</v>
      </c>
      <c r="I54" s="107">
        <f>IF(H54="SI",F54-G54,F54)</f>
        <v>1115</v>
      </c>
      <c r="J54" s="280" t="s">
        <v>219</v>
      </c>
      <c r="K54" s="103">
        <v>2021</v>
      </c>
      <c r="L54" s="103">
        <v>566</v>
      </c>
      <c r="M54" s="104" t="s">
        <v>200</v>
      </c>
      <c r="N54" s="103">
        <v>2</v>
      </c>
      <c r="O54" s="106" t="s">
        <v>120</v>
      </c>
      <c r="P54" s="103">
        <v>1080203</v>
      </c>
      <c r="Q54" s="103">
        <v>2890</v>
      </c>
      <c r="R54" s="103">
        <v>69</v>
      </c>
      <c r="S54" s="103">
        <v>2</v>
      </c>
      <c r="T54" s="108">
        <v>2020</v>
      </c>
      <c r="U54" s="108">
        <v>421</v>
      </c>
      <c r="V54" s="108">
        <v>0</v>
      </c>
      <c r="W54" s="109" t="s">
        <v>119</v>
      </c>
      <c r="X54" s="103">
        <v>98</v>
      </c>
      <c r="Y54" s="104" t="s">
        <v>203</v>
      </c>
      <c r="Z54" s="281" t="s">
        <v>201</v>
      </c>
      <c r="AA54" s="281" t="s">
        <v>203</v>
      </c>
      <c r="AB54" s="282">
        <f>AA54-Z54</f>
        <v>-27</v>
      </c>
      <c r="AC54" s="283">
        <f>IF(AE54="SI",0,I54)</f>
        <v>1115</v>
      </c>
      <c r="AD54" s="284">
        <f>AC54*AB54</f>
        <v>-30105</v>
      </c>
      <c r="AE54" s="285" t="s">
        <v>122</v>
      </c>
    </row>
    <row r="55" spans="1:31" ht="15">
      <c r="A55" s="103">
        <v>2021</v>
      </c>
      <c r="B55" s="103">
        <v>45</v>
      </c>
      <c r="C55" s="104" t="s">
        <v>203</v>
      </c>
      <c r="D55" s="279" t="s">
        <v>220</v>
      </c>
      <c r="E55" s="104" t="s">
        <v>193</v>
      </c>
      <c r="F55" s="107">
        <v>2287.5</v>
      </c>
      <c r="G55" s="107">
        <v>412.5</v>
      </c>
      <c r="H55" s="102" t="s">
        <v>116</v>
      </c>
      <c r="I55" s="107">
        <f>IF(H55="SI",F55-G55,F55)</f>
        <v>1875</v>
      </c>
      <c r="J55" s="280" t="s">
        <v>221</v>
      </c>
      <c r="K55" s="103">
        <v>2021</v>
      </c>
      <c r="L55" s="103">
        <v>499</v>
      </c>
      <c r="M55" s="104" t="s">
        <v>130</v>
      </c>
      <c r="N55" s="103">
        <v>2</v>
      </c>
      <c r="O55" s="106" t="s">
        <v>120</v>
      </c>
      <c r="P55" s="103">
        <v>1090403</v>
      </c>
      <c r="Q55" s="103">
        <v>3440</v>
      </c>
      <c r="R55" s="103">
        <v>70</v>
      </c>
      <c r="S55" s="103">
        <v>3</v>
      </c>
      <c r="T55" s="108">
        <v>2020</v>
      </c>
      <c r="U55" s="108">
        <v>392</v>
      </c>
      <c r="V55" s="108">
        <v>0</v>
      </c>
      <c r="W55" s="109" t="s">
        <v>119</v>
      </c>
      <c r="X55" s="103">
        <v>99</v>
      </c>
      <c r="Y55" s="104" t="s">
        <v>203</v>
      </c>
      <c r="Z55" s="281" t="s">
        <v>222</v>
      </c>
      <c r="AA55" s="281" t="s">
        <v>203</v>
      </c>
      <c r="AB55" s="282">
        <f>AA55-Z55</f>
        <v>-23</v>
      </c>
      <c r="AC55" s="283">
        <f>IF(AE55="SI",0,I55)</f>
        <v>1875</v>
      </c>
      <c r="AD55" s="284">
        <f>AC55*AB55</f>
        <v>-43125</v>
      </c>
      <c r="AE55" s="285" t="s">
        <v>122</v>
      </c>
    </row>
    <row r="56" spans="1:31" ht="15">
      <c r="A56" s="103">
        <v>2021</v>
      </c>
      <c r="B56" s="103">
        <v>46</v>
      </c>
      <c r="C56" s="104" t="s">
        <v>203</v>
      </c>
      <c r="D56" s="279" t="s">
        <v>223</v>
      </c>
      <c r="E56" s="104" t="s">
        <v>160</v>
      </c>
      <c r="F56" s="107">
        <v>351.36</v>
      </c>
      <c r="G56" s="107">
        <v>63.36</v>
      </c>
      <c r="H56" s="102" t="s">
        <v>116</v>
      </c>
      <c r="I56" s="107">
        <f>IF(H56="SI",F56-G56,F56)</f>
        <v>288</v>
      </c>
      <c r="J56" s="280" t="s">
        <v>224</v>
      </c>
      <c r="K56" s="103">
        <v>2021</v>
      </c>
      <c r="L56" s="103">
        <v>226</v>
      </c>
      <c r="M56" s="104" t="s">
        <v>186</v>
      </c>
      <c r="N56" s="103">
        <v>2</v>
      </c>
      <c r="O56" s="106" t="s">
        <v>120</v>
      </c>
      <c r="P56" s="103">
        <v>1010203</v>
      </c>
      <c r="Q56" s="103">
        <v>140</v>
      </c>
      <c r="R56" s="103">
        <v>22</v>
      </c>
      <c r="S56" s="103">
        <v>1</v>
      </c>
      <c r="T56" s="108">
        <v>2020</v>
      </c>
      <c r="U56" s="108">
        <v>423</v>
      </c>
      <c r="V56" s="108">
        <v>0</v>
      </c>
      <c r="W56" s="109" t="s">
        <v>119</v>
      </c>
      <c r="X56" s="103">
        <v>100</v>
      </c>
      <c r="Y56" s="104" t="s">
        <v>203</v>
      </c>
      <c r="Z56" s="281" t="s">
        <v>225</v>
      </c>
      <c r="AA56" s="281" t="s">
        <v>203</v>
      </c>
      <c r="AB56" s="282">
        <f>AA56-Z56</f>
        <v>-3</v>
      </c>
      <c r="AC56" s="283">
        <f>IF(AE56="SI",0,I56)</f>
        <v>288</v>
      </c>
      <c r="AD56" s="284">
        <f>AC56*AB56</f>
        <v>-864</v>
      </c>
      <c r="AE56" s="285" t="s">
        <v>122</v>
      </c>
    </row>
    <row r="57" spans="1:31" ht="15">
      <c r="A57" s="103">
        <v>2021</v>
      </c>
      <c r="B57" s="103">
        <v>47</v>
      </c>
      <c r="C57" s="104" t="s">
        <v>203</v>
      </c>
      <c r="D57" s="279" t="s">
        <v>226</v>
      </c>
      <c r="E57" s="104" t="s">
        <v>129</v>
      </c>
      <c r="F57" s="107">
        <v>685.6</v>
      </c>
      <c r="G57" s="107">
        <v>123.64</v>
      </c>
      <c r="H57" s="102" t="s">
        <v>116</v>
      </c>
      <c r="I57" s="107">
        <f>IF(H57="SI",F57-G57,F57)</f>
        <v>561.96</v>
      </c>
      <c r="J57" s="280" t="s">
        <v>227</v>
      </c>
      <c r="K57" s="103">
        <v>2021</v>
      </c>
      <c r="L57" s="103">
        <v>633</v>
      </c>
      <c r="M57" s="104" t="s">
        <v>203</v>
      </c>
      <c r="N57" s="103">
        <v>4</v>
      </c>
      <c r="O57" s="106" t="s">
        <v>173</v>
      </c>
      <c r="P57" s="103">
        <v>2010501</v>
      </c>
      <c r="Q57" s="103">
        <v>6130</v>
      </c>
      <c r="R57" s="103">
        <v>100</v>
      </c>
      <c r="S57" s="103">
        <v>9</v>
      </c>
      <c r="T57" s="108">
        <v>2020</v>
      </c>
      <c r="U57" s="108">
        <v>428</v>
      </c>
      <c r="V57" s="108">
        <v>0</v>
      </c>
      <c r="W57" s="109" t="s">
        <v>119</v>
      </c>
      <c r="X57" s="103">
        <v>101</v>
      </c>
      <c r="Y57" s="104" t="s">
        <v>203</v>
      </c>
      <c r="Z57" s="281" t="s">
        <v>228</v>
      </c>
      <c r="AA57" s="281" t="s">
        <v>203</v>
      </c>
      <c r="AB57" s="282">
        <f>AA57-Z57</f>
        <v>-30</v>
      </c>
      <c r="AC57" s="283">
        <f>IF(AE57="SI",0,I57)</f>
        <v>561.96</v>
      </c>
      <c r="AD57" s="284">
        <f>AC57*AB57</f>
        <v>-16858.800000000003</v>
      </c>
      <c r="AE57" s="285" t="s">
        <v>122</v>
      </c>
    </row>
    <row r="58" spans="1:31" ht="15">
      <c r="A58" s="103">
        <v>2021</v>
      </c>
      <c r="B58" s="103">
        <v>48</v>
      </c>
      <c r="C58" s="104" t="s">
        <v>203</v>
      </c>
      <c r="D58" s="279" t="s">
        <v>229</v>
      </c>
      <c r="E58" s="104" t="s">
        <v>141</v>
      </c>
      <c r="F58" s="107">
        <v>181.25</v>
      </c>
      <c r="G58" s="107">
        <v>0</v>
      </c>
      <c r="H58" s="102" t="s">
        <v>122</v>
      </c>
      <c r="I58" s="107">
        <f>IF(H58="SI",F58-G58,F58)</f>
        <v>181.25</v>
      </c>
      <c r="J58" s="280" t="s">
        <v>230</v>
      </c>
      <c r="K58" s="103">
        <v>2021</v>
      </c>
      <c r="L58" s="103">
        <v>421</v>
      </c>
      <c r="M58" s="104" t="s">
        <v>144</v>
      </c>
      <c r="N58" s="103">
        <v>2</v>
      </c>
      <c r="O58" s="106" t="s">
        <v>120</v>
      </c>
      <c r="P58" s="103">
        <v>1010203</v>
      </c>
      <c r="Q58" s="103">
        <v>140</v>
      </c>
      <c r="R58" s="103">
        <v>22</v>
      </c>
      <c r="S58" s="103">
        <v>2</v>
      </c>
      <c r="T58" s="108">
        <v>2020</v>
      </c>
      <c r="U58" s="108">
        <v>422</v>
      </c>
      <c r="V58" s="108">
        <v>0</v>
      </c>
      <c r="W58" s="109" t="s">
        <v>119</v>
      </c>
      <c r="X58" s="103">
        <v>102</v>
      </c>
      <c r="Y58" s="104" t="s">
        <v>203</v>
      </c>
      <c r="Z58" s="281" t="s">
        <v>231</v>
      </c>
      <c r="AA58" s="281" t="s">
        <v>203</v>
      </c>
      <c r="AB58" s="282">
        <f>AA58-Z58</f>
        <v>-17</v>
      </c>
      <c r="AC58" s="283">
        <f>IF(AE58="SI",0,I58)</f>
        <v>181.25</v>
      </c>
      <c r="AD58" s="284">
        <f>AC58*AB58</f>
        <v>-3081.25</v>
      </c>
      <c r="AE58" s="285" t="s">
        <v>122</v>
      </c>
    </row>
    <row r="59" spans="1:31" ht="15">
      <c r="A59" s="103">
        <v>2021</v>
      </c>
      <c r="B59" s="103">
        <v>49</v>
      </c>
      <c r="C59" s="104" t="s">
        <v>203</v>
      </c>
      <c r="D59" s="279" t="s">
        <v>232</v>
      </c>
      <c r="E59" s="104" t="s">
        <v>141</v>
      </c>
      <c r="F59" s="107">
        <v>750</v>
      </c>
      <c r="G59" s="107">
        <v>0</v>
      </c>
      <c r="H59" s="102" t="s">
        <v>122</v>
      </c>
      <c r="I59" s="107">
        <f>IF(H59="SI",F59-G59,F59)</f>
        <v>750</v>
      </c>
      <c r="J59" s="280" t="s">
        <v>233</v>
      </c>
      <c r="K59" s="103">
        <v>2021</v>
      </c>
      <c r="L59" s="103">
        <v>422</v>
      </c>
      <c r="M59" s="104" t="s">
        <v>144</v>
      </c>
      <c r="N59" s="103">
        <v>2</v>
      </c>
      <c r="O59" s="106" t="s">
        <v>120</v>
      </c>
      <c r="P59" s="103">
        <v>1010203</v>
      </c>
      <c r="Q59" s="103">
        <v>140</v>
      </c>
      <c r="R59" s="103">
        <v>22</v>
      </c>
      <c r="S59" s="103">
        <v>2</v>
      </c>
      <c r="T59" s="108">
        <v>2019</v>
      </c>
      <c r="U59" s="108">
        <v>477</v>
      </c>
      <c r="V59" s="108">
        <v>0</v>
      </c>
      <c r="W59" s="109" t="s">
        <v>119</v>
      </c>
      <c r="X59" s="103">
        <v>103</v>
      </c>
      <c r="Y59" s="104" t="s">
        <v>203</v>
      </c>
      <c r="Z59" s="281" t="s">
        <v>231</v>
      </c>
      <c r="AA59" s="281" t="s">
        <v>203</v>
      </c>
      <c r="AB59" s="282">
        <f>AA59-Z59</f>
        <v>-17</v>
      </c>
      <c r="AC59" s="283">
        <f>IF(AE59="SI",0,I59)</f>
        <v>750</v>
      </c>
      <c r="AD59" s="284">
        <f>AC59*AB59</f>
        <v>-12750</v>
      </c>
      <c r="AE59" s="285" t="s">
        <v>122</v>
      </c>
    </row>
    <row r="60" spans="1:31" ht="15">
      <c r="A60" s="103">
        <v>2021</v>
      </c>
      <c r="B60" s="103">
        <v>50</v>
      </c>
      <c r="C60" s="104" t="s">
        <v>203</v>
      </c>
      <c r="D60" s="279" t="s">
        <v>234</v>
      </c>
      <c r="E60" s="104" t="s">
        <v>235</v>
      </c>
      <c r="F60" s="107">
        <v>810.2</v>
      </c>
      <c r="G60" s="107">
        <v>146.1</v>
      </c>
      <c r="H60" s="102" t="s">
        <v>116</v>
      </c>
      <c r="I60" s="107">
        <f>IF(H60="SI",F60-G60,F60)</f>
        <v>664.1</v>
      </c>
      <c r="J60" s="280" t="s">
        <v>236</v>
      </c>
      <c r="K60" s="103">
        <v>2021</v>
      </c>
      <c r="L60" s="103">
        <v>466</v>
      </c>
      <c r="M60" s="104" t="s">
        <v>193</v>
      </c>
      <c r="N60" s="103">
        <v>2</v>
      </c>
      <c r="O60" s="106" t="s">
        <v>120</v>
      </c>
      <c r="P60" s="103">
        <v>1090603</v>
      </c>
      <c r="Q60" s="103">
        <v>3660</v>
      </c>
      <c r="R60" s="103">
        <v>72</v>
      </c>
      <c r="S60" s="103">
        <v>1</v>
      </c>
      <c r="T60" s="108">
        <v>2021</v>
      </c>
      <c r="U60" s="108">
        <v>254</v>
      </c>
      <c r="V60" s="108">
        <v>0</v>
      </c>
      <c r="W60" s="109" t="s">
        <v>119</v>
      </c>
      <c r="X60" s="103">
        <v>106</v>
      </c>
      <c r="Y60" s="104" t="s">
        <v>203</v>
      </c>
      <c r="Z60" s="281" t="s">
        <v>237</v>
      </c>
      <c r="AA60" s="281" t="s">
        <v>203</v>
      </c>
      <c r="AB60" s="282">
        <f>AA60-Z60</f>
        <v>-21</v>
      </c>
      <c r="AC60" s="283">
        <f>IF(AE60="SI",0,I60)</f>
        <v>664.1</v>
      </c>
      <c r="AD60" s="284">
        <f>AC60*AB60</f>
        <v>-13946.1</v>
      </c>
      <c r="AE60" s="285" t="s">
        <v>122</v>
      </c>
    </row>
    <row r="61" spans="1:31" ht="15">
      <c r="A61" s="103">
        <v>2021</v>
      </c>
      <c r="B61" s="103">
        <v>51</v>
      </c>
      <c r="C61" s="104" t="s">
        <v>203</v>
      </c>
      <c r="D61" s="279" t="s">
        <v>238</v>
      </c>
      <c r="E61" s="104" t="s">
        <v>188</v>
      </c>
      <c r="F61" s="107">
        <v>669.31</v>
      </c>
      <c r="G61" s="107">
        <v>120.7</v>
      </c>
      <c r="H61" s="102" t="s">
        <v>116</v>
      </c>
      <c r="I61" s="107">
        <f>IF(H61="SI",F61-G61,F61)</f>
        <v>548.6099999999999</v>
      </c>
      <c r="J61" s="280" t="s">
        <v>236</v>
      </c>
      <c r="K61" s="103">
        <v>2021</v>
      </c>
      <c r="L61" s="103">
        <v>339</v>
      </c>
      <c r="M61" s="104" t="s">
        <v>190</v>
      </c>
      <c r="N61" s="103">
        <v>2</v>
      </c>
      <c r="O61" s="106" t="s">
        <v>120</v>
      </c>
      <c r="P61" s="103">
        <v>1090603</v>
      </c>
      <c r="Q61" s="103">
        <v>3660</v>
      </c>
      <c r="R61" s="103">
        <v>72</v>
      </c>
      <c r="S61" s="103">
        <v>1</v>
      </c>
      <c r="T61" s="108">
        <v>2020</v>
      </c>
      <c r="U61" s="108">
        <v>254</v>
      </c>
      <c r="V61" s="108">
        <v>0</v>
      </c>
      <c r="W61" s="109" t="s">
        <v>119</v>
      </c>
      <c r="X61" s="103">
        <v>107</v>
      </c>
      <c r="Y61" s="104" t="s">
        <v>203</v>
      </c>
      <c r="Z61" s="281" t="s">
        <v>191</v>
      </c>
      <c r="AA61" s="281" t="s">
        <v>203</v>
      </c>
      <c r="AB61" s="282">
        <f>AA61-Z61</f>
        <v>-13</v>
      </c>
      <c r="AC61" s="283">
        <f>IF(AE61="SI",0,I61)</f>
        <v>548.6099999999999</v>
      </c>
      <c r="AD61" s="284">
        <f>AC61*AB61</f>
        <v>-7131.9299999999985</v>
      </c>
      <c r="AE61" s="285" t="s">
        <v>122</v>
      </c>
    </row>
    <row r="62" spans="1:31" ht="15">
      <c r="A62" s="103">
        <v>2021</v>
      </c>
      <c r="B62" s="103">
        <v>51</v>
      </c>
      <c r="C62" s="104" t="s">
        <v>203</v>
      </c>
      <c r="D62" s="279" t="s">
        <v>238</v>
      </c>
      <c r="E62" s="104" t="s">
        <v>188</v>
      </c>
      <c r="F62" s="107">
        <v>140.89</v>
      </c>
      <c r="G62" s="107">
        <v>25.4</v>
      </c>
      <c r="H62" s="102" t="s">
        <v>116</v>
      </c>
      <c r="I62" s="107">
        <f>IF(H62="SI",F62-G62,F62)</f>
        <v>115.48999999999998</v>
      </c>
      <c r="J62" s="280" t="s">
        <v>236</v>
      </c>
      <c r="K62" s="103">
        <v>2021</v>
      </c>
      <c r="L62" s="103">
        <v>339</v>
      </c>
      <c r="M62" s="104" t="s">
        <v>190</v>
      </c>
      <c r="N62" s="103">
        <v>2</v>
      </c>
      <c r="O62" s="106" t="s">
        <v>120</v>
      </c>
      <c r="P62" s="103">
        <v>1100503</v>
      </c>
      <c r="Q62" s="103">
        <v>4210</v>
      </c>
      <c r="R62" s="103">
        <v>79</v>
      </c>
      <c r="S62" s="103">
        <v>1</v>
      </c>
      <c r="T62" s="108">
        <v>2020</v>
      </c>
      <c r="U62" s="108">
        <v>255</v>
      </c>
      <c r="V62" s="108">
        <v>0</v>
      </c>
      <c r="W62" s="109" t="s">
        <v>119</v>
      </c>
      <c r="X62" s="103">
        <v>108</v>
      </c>
      <c r="Y62" s="104" t="s">
        <v>203</v>
      </c>
      <c r="Z62" s="281" t="s">
        <v>191</v>
      </c>
      <c r="AA62" s="281" t="s">
        <v>203</v>
      </c>
      <c r="AB62" s="282">
        <f>AA62-Z62</f>
        <v>-13</v>
      </c>
      <c r="AC62" s="283">
        <f>IF(AE62="SI",0,I62)</f>
        <v>115.48999999999998</v>
      </c>
      <c r="AD62" s="284">
        <f>AC62*AB62</f>
        <v>-1501.3699999999997</v>
      </c>
      <c r="AE62" s="285" t="s">
        <v>122</v>
      </c>
    </row>
    <row r="63" spans="1:31" ht="15">
      <c r="A63" s="103">
        <v>2021</v>
      </c>
      <c r="B63" s="103">
        <v>52</v>
      </c>
      <c r="C63" s="104" t="s">
        <v>203</v>
      </c>
      <c r="D63" s="279" t="s">
        <v>239</v>
      </c>
      <c r="E63" s="104" t="s">
        <v>130</v>
      </c>
      <c r="F63" s="107">
        <v>662.81</v>
      </c>
      <c r="G63" s="107">
        <v>119.52</v>
      </c>
      <c r="H63" s="102" t="s">
        <v>116</v>
      </c>
      <c r="I63" s="107">
        <f>IF(H63="SI",F63-G63,F63)</f>
        <v>543.29</v>
      </c>
      <c r="J63" s="280" t="s">
        <v>147</v>
      </c>
      <c r="K63" s="103">
        <v>2021</v>
      </c>
      <c r="L63" s="103">
        <v>537</v>
      </c>
      <c r="M63" s="104" t="s">
        <v>198</v>
      </c>
      <c r="N63" s="103">
        <v>2</v>
      </c>
      <c r="O63" s="106" t="s">
        <v>120</v>
      </c>
      <c r="P63" s="103">
        <v>1010203</v>
      </c>
      <c r="Q63" s="103">
        <v>140</v>
      </c>
      <c r="R63" s="103">
        <v>22</v>
      </c>
      <c r="S63" s="103">
        <v>25</v>
      </c>
      <c r="T63" s="108">
        <v>2021</v>
      </c>
      <c r="U63" s="108">
        <v>109</v>
      </c>
      <c r="V63" s="108">
        <v>0</v>
      </c>
      <c r="W63" s="109" t="s">
        <v>203</v>
      </c>
      <c r="X63" s="103">
        <v>117</v>
      </c>
      <c r="Y63" s="104" t="s">
        <v>167</v>
      </c>
      <c r="Z63" s="281" t="s">
        <v>204</v>
      </c>
      <c r="AA63" s="281" t="s">
        <v>167</v>
      </c>
      <c r="AB63" s="282">
        <f>AA63-Z63</f>
        <v>-23</v>
      </c>
      <c r="AC63" s="283">
        <f>IF(AE63="SI",0,I63)</f>
        <v>543.29</v>
      </c>
      <c r="AD63" s="284">
        <f>AC63*AB63</f>
        <v>-12495.669999999998</v>
      </c>
      <c r="AE63" s="285" t="s">
        <v>122</v>
      </c>
    </row>
    <row r="64" spans="1:31" ht="15">
      <c r="A64" s="103">
        <v>2021</v>
      </c>
      <c r="B64" s="103">
        <v>53</v>
      </c>
      <c r="C64" s="104" t="s">
        <v>167</v>
      </c>
      <c r="D64" s="279" t="s">
        <v>240</v>
      </c>
      <c r="E64" s="104" t="s">
        <v>144</v>
      </c>
      <c r="F64" s="107">
        <v>5404.23</v>
      </c>
      <c r="G64" s="107">
        <v>974.53</v>
      </c>
      <c r="H64" s="102" t="s">
        <v>116</v>
      </c>
      <c r="I64" s="107">
        <f>IF(H64="SI",F64-G64,F64)</f>
        <v>4429.7</v>
      </c>
      <c r="J64" s="280" t="s">
        <v>117</v>
      </c>
      <c r="K64" s="103">
        <v>2021</v>
      </c>
      <c r="L64" s="103">
        <v>429</v>
      </c>
      <c r="M64" s="104" t="s">
        <v>144</v>
      </c>
      <c r="N64" s="103">
        <v>2</v>
      </c>
      <c r="O64" s="106" t="s">
        <v>120</v>
      </c>
      <c r="P64" s="103">
        <v>1090603</v>
      </c>
      <c r="Q64" s="103">
        <v>3660</v>
      </c>
      <c r="R64" s="103">
        <v>95</v>
      </c>
      <c r="S64" s="103">
        <v>1</v>
      </c>
      <c r="T64" s="108">
        <v>2021</v>
      </c>
      <c r="U64" s="108">
        <v>130</v>
      </c>
      <c r="V64" s="108">
        <v>0</v>
      </c>
      <c r="W64" s="109" t="s">
        <v>203</v>
      </c>
      <c r="X64" s="103">
        <v>110</v>
      </c>
      <c r="Y64" s="104" t="s">
        <v>167</v>
      </c>
      <c r="Z64" s="281" t="s">
        <v>231</v>
      </c>
      <c r="AA64" s="281" t="s">
        <v>167</v>
      </c>
      <c r="AB64" s="282">
        <f>AA64-Z64</f>
        <v>-16</v>
      </c>
      <c r="AC64" s="283">
        <f>IF(AE64="SI",0,I64)</f>
        <v>4429.7</v>
      </c>
      <c r="AD64" s="284">
        <f>AC64*AB64</f>
        <v>-70875.2</v>
      </c>
      <c r="AE64" s="285" t="s">
        <v>122</v>
      </c>
    </row>
    <row r="65" spans="1:31" ht="15">
      <c r="A65" s="103">
        <v>2021</v>
      </c>
      <c r="B65" s="103">
        <v>54</v>
      </c>
      <c r="C65" s="104" t="s">
        <v>167</v>
      </c>
      <c r="D65" s="279" t="s">
        <v>241</v>
      </c>
      <c r="E65" s="104" t="s">
        <v>169</v>
      </c>
      <c r="F65" s="107">
        <v>-439.2</v>
      </c>
      <c r="G65" s="107">
        <v>-79.2</v>
      </c>
      <c r="H65" s="102" t="s">
        <v>116</v>
      </c>
      <c r="I65" s="107">
        <f>IF(H65="SI",F65-G65,F65)</f>
        <v>-360</v>
      </c>
      <c r="J65" s="280" t="s">
        <v>117</v>
      </c>
      <c r="K65" s="103">
        <v>2021</v>
      </c>
      <c r="L65" s="103">
        <v>606</v>
      </c>
      <c r="M65" s="104" t="s">
        <v>169</v>
      </c>
      <c r="N65" s="103">
        <v>2</v>
      </c>
      <c r="O65" s="106" t="s">
        <v>120</v>
      </c>
      <c r="P65" s="103">
        <v>1090603</v>
      </c>
      <c r="Q65" s="103">
        <v>3660</v>
      </c>
      <c r="R65" s="103">
        <v>95</v>
      </c>
      <c r="S65" s="103">
        <v>1</v>
      </c>
      <c r="T65" s="108">
        <v>2021</v>
      </c>
      <c r="U65" s="108">
        <v>130</v>
      </c>
      <c r="V65" s="108">
        <v>0</v>
      </c>
      <c r="W65" s="109" t="s">
        <v>203</v>
      </c>
      <c r="X65" s="103">
        <v>110</v>
      </c>
      <c r="Y65" s="104" t="s">
        <v>167</v>
      </c>
      <c r="Z65" s="281" t="s">
        <v>242</v>
      </c>
      <c r="AA65" s="281" t="s">
        <v>167</v>
      </c>
      <c r="AB65" s="282">
        <f>AA65-Z65</f>
        <v>-27</v>
      </c>
      <c r="AC65" s="283">
        <f>IF(AE65="SI",0,I65)</f>
        <v>-360</v>
      </c>
      <c r="AD65" s="284">
        <f>AC65*AB65</f>
        <v>9720</v>
      </c>
      <c r="AE65" s="285" t="s">
        <v>122</v>
      </c>
    </row>
    <row r="66" spans="1:31" ht="15">
      <c r="A66" s="103">
        <v>2021</v>
      </c>
      <c r="B66" s="103">
        <v>55</v>
      </c>
      <c r="C66" s="104" t="s">
        <v>243</v>
      </c>
      <c r="D66" s="279" t="s">
        <v>244</v>
      </c>
      <c r="E66" s="104" t="s">
        <v>129</v>
      </c>
      <c r="F66" s="107">
        <v>487.38</v>
      </c>
      <c r="G66" s="107">
        <v>87.89</v>
      </c>
      <c r="H66" s="102" t="s">
        <v>116</v>
      </c>
      <c r="I66" s="107">
        <f>IF(H66="SI",F66-G66,F66)</f>
        <v>399.49</v>
      </c>
      <c r="J66" s="280" t="s">
        <v>245</v>
      </c>
      <c r="K66" s="103">
        <v>2021</v>
      </c>
      <c r="L66" s="103">
        <v>36</v>
      </c>
      <c r="M66" s="104" t="s">
        <v>129</v>
      </c>
      <c r="N66" s="103">
        <v>3</v>
      </c>
      <c r="O66" s="106" t="s">
        <v>246</v>
      </c>
      <c r="P66" s="103">
        <v>1010302</v>
      </c>
      <c r="Q66" s="103">
        <v>240</v>
      </c>
      <c r="R66" s="103">
        <v>26</v>
      </c>
      <c r="S66" s="103">
        <v>2</v>
      </c>
      <c r="T66" s="108">
        <v>2020</v>
      </c>
      <c r="U66" s="108">
        <v>238</v>
      </c>
      <c r="V66" s="108">
        <v>0</v>
      </c>
      <c r="W66" s="109" t="s">
        <v>119</v>
      </c>
      <c r="X66" s="103">
        <v>0</v>
      </c>
      <c r="Y66" s="104" t="s">
        <v>177</v>
      </c>
      <c r="Z66" s="281" t="s">
        <v>130</v>
      </c>
      <c r="AA66" s="281" t="s">
        <v>177</v>
      </c>
      <c r="AB66" s="282">
        <f>AA66-Z66</f>
        <v>13</v>
      </c>
      <c r="AC66" s="283">
        <f>IF(AE66="SI",0,I66)</f>
        <v>399.49</v>
      </c>
      <c r="AD66" s="284">
        <f>AC66*AB66</f>
        <v>5193.37</v>
      </c>
      <c r="AE66" s="285" t="s">
        <v>122</v>
      </c>
    </row>
    <row r="67" spans="1:31" ht="15">
      <c r="A67" s="103">
        <v>2021</v>
      </c>
      <c r="B67" s="103">
        <v>56</v>
      </c>
      <c r="C67" s="104" t="s">
        <v>243</v>
      </c>
      <c r="D67" s="279" t="s">
        <v>247</v>
      </c>
      <c r="E67" s="104" t="s">
        <v>113</v>
      </c>
      <c r="F67" s="107">
        <v>580</v>
      </c>
      <c r="G67" s="107">
        <v>0</v>
      </c>
      <c r="H67" s="102" t="s">
        <v>122</v>
      </c>
      <c r="I67" s="107">
        <f>IF(H67="SI",F67-G67,F67)</f>
        <v>580</v>
      </c>
      <c r="J67" s="280" t="s">
        <v>248</v>
      </c>
      <c r="K67" s="103">
        <v>2021</v>
      </c>
      <c r="L67" s="103">
        <v>212</v>
      </c>
      <c r="M67" s="104" t="s">
        <v>113</v>
      </c>
      <c r="N67" s="103">
        <v>3</v>
      </c>
      <c r="O67" s="106" t="s">
        <v>246</v>
      </c>
      <c r="P67" s="103">
        <v>1010303</v>
      </c>
      <c r="Q67" s="103">
        <v>250</v>
      </c>
      <c r="R67" s="103">
        <v>27</v>
      </c>
      <c r="S67" s="103">
        <v>1</v>
      </c>
      <c r="T67" s="108">
        <v>2020</v>
      </c>
      <c r="U67" s="108">
        <v>362</v>
      </c>
      <c r="V67" s="108">
        <v>0</v>
      </c>
      <c r="W67" s="109" t="s">
        <v>119</v>
      </c>
      <c r="X67" s="103">
        <v>140</v>
      </c>
      <c r="Y67" s="104" t="s">
        <v>243</v>
      </c>
      <c r="Z67" s="281" t="s">
        <v>249</v>
      </c>
      <c r="AA67" s="281" t="s">
        <v>243</v>
      </c>
      <c r="AB67" s="282">
        <f>AA67-Z67</f>
        <v>3</v>
      </c>
      <c r="AC67" s="283">
        <f>IF(AE67="SI",0,I67)</f>
        <v>580</v>
      </c>
      <c r="AD67" s="284">
        <f>AC67*AB67</f>
        <v>1740</v>
      </c>
      <c r="AE67" s="285" t="s">
        <v>122</v>
      </c>
    </row>
    <row r="68" spans="1:31" ht="15">
      <c r="A68" s="103">
        <v>2021</v>
      </c>
      <c r="B68" s="103">
        <v>57</v>
      </c>
      <c r="C68" s="104" t="s">
        <v>168</v>
      </c>
      <c r="D68" s="279" t="s">
        <v>250</v>
      </c>
      <c r="E68" s="104" t="s">
        <v>251</v>
      </c>
      <c r="F68" s="107">
        <v>657.01</v>
      </c>
      <c r="G68" s="107">
        <v>118.48</v>
      </c>
      <c r="H68" s="102" t="s">
        <v>116</v>
      </c>
      <c r="I68" s="107">
        <f>IF(H68="SI",F68-G68,F68)</f>
        <v>538.53</v>
      </c>
      <c r="J68" s="280" t="s">
        <v>252</v>
      </c>
      <c r="K68" s="103">
        <v>2020</v>
      </c>
      <c r="L68" s="103">
        <v>4893</v>
      </c>
      <c r="M68" s="104" t="s">
        <v>253</v>
      </c>
      <c r="N68" s="103">
        <v>2</v>
      </c>
      <c r="O68" s="106" t="s">
        <v>120</v>
      </c>
      <c r="P68" s="103">
        <v>2010505</v>
      </c>
      <c r="Q68" s="103">
        <v>6170</v>
      </c>
      <c r="R68" s="103">
        <v>101</v>
      </c>
      <c r="S68" s="103">
        <v>6</v>
      </c>
      <c r="T68" s="108">
        <v>2020</v>
      </c>
      <c r="U68" s="108">
        <v>404</v>
      </c>
      <c r="V68" s="108">
        <v>0</v>
      </c>
      <c r="W68" s="109" t="s">
        <v>119</v>
      </c>
      <c r="X68" s="103">
        <v>182</v>
      </c>
      <c r="Y68" s="104" t="s">
        <v>168</v>
      </c>
      <c r="Z68" s="281" t="s">
        <v>254</v>
      </c>
      <c r="AA68" s="281" t="s">
        <v>168</v>
      </c>
      <c r="AB68" s="282">
        <f>AA68-Z68</f>
        <v>27</v>
      </c>
      <c r="AC68" s="283">
        <f>IF(AE68="SI",0,I68)</f>
        <v>538.53</v>
      </c>
      <c r="AD68" s="284">
        <f>AC68*AB68</f>
        <v>14540.31</v>
      </c>
      <c r="AE68" s="285" t="s">
        <v>122</v>
      </c>
    </row>
    <row r="69" spans="1:31" ht="15">
      <c r="A69" s="103">
        <v>2021</v>
      </c>
      <c r="B69" s="103">
        <v>58</v>
      </c>
      <c r="C69" s="104" t="s">
        <v>168</v>
      </c>
      <c r="D69" s="279" t="s">
        <v>255</v>
      </c>
      <c r="E69" s="104" t="s">
        <v>256</v>
      </c>
      <c r="F69" s="107">
        <v>21.96</v>
      </c>
      <c r="G69" s="107">
        <v>3.96</v>
      </c>
      <c r="H69" s="102" t="s">
        <v>116</v>
      </c>
      <c r="I69" s="107">
        <f>IF(H69="SI",F69-G69,F69)</f>
        <v>18</v>
      </c>
      <c r="J69" s="280" t="s">
        <v>119</v>
      </c>
      <c r="K69" s="103">
        <v>2021</v>
      </c>
      <c r="L69" s="103">
        <v>2</v>
      </c>
      <c r="M69" s="104" t="s">
        <v>118</v>
      </c>
      <c r="N69" s="103">
        <v>2</v>
      </c>
      <c r="O69" s="106" t="s">
        <v>120</v>
      </c>
      <c r="P69" s="103">
        <v>1090202</v>
      </c>
      <c r="Q69" s="103">
        <v>3210</v>
      </c>
      <c r="R69" s="103">
        <v>25</v>
      </c>
      <c r="S69" s="103">
        <v>9</v>
      </c>
      <c r="T69" s="108">
        <v>2020</v>
      </c>
      <c r="U69" s="108">
        <v>115</v>
      </c>
      <c r="V69" s="108">
        <v>0</v>
      </c>
      <c r="W69" s="109" t="s">
        <v>119</v>
      </c>
      <c r="X69" s="103">
        <v>183</v>
      </c>
      <c r="Y69" s="104" t="s">
        <v>168</v>
      </c>
      <c r="Z69" s="281" t="s">
        <v>121</v>
      </c>
      <c r="AA69" s="281" t="s">
        <v>168</v>
      </c>
      <c r="AB69" s="282">
        <f>AA69-Z69</f>
        <v>15</v>
      </c>
      <c r="AC69" s="283">
        <f>IF(AE69="SI",0,I69)</f>
        <v>18</v>
      </c>
      <c r="AD69" s="284">
        <f>AC69*AB69</f>
        <v>270</v>
      </c>
      <c r="AE69" s="285" t="s">
        <v>122</v>
      </c>
    </row>
    <row r="70" spans="1:31" ht="15">
      <c r="A70" s="103">
        <v>2021</v>
      </c>
      <c r="B70" s="103">
        <v>59</v>
      </c>
      <c r="C70" s="104" t="s">
        <v>257</v>
      </c>
      <c r="D70" s="279" t="s">
        <v>258</v>
      </c>
      <c r="E70" s="104" t="s">
        <v>125</v>
      </c>
      <c r="F70" s="107">
        <v>300</v>
      </c>
      <c r="G70" s="107">
        <v>27.27</v>
      </c>
      <c r="H70" s="102" t="s">
        <v>116</v>
      </c>
      <c r="I70" s="107">
        <f>IF(H70="SI",F70-G70,F70)</f>
        <v>272.73</v>
      </c>
      <c r="J70" s="280" t="s">
        <v>259</v>
      </c>
      <c r="K70" s="103">
        <v>2021</v>
      </c>
      <c r="L70" s="103">
        <v>635</v>
      </c>
      <c r="M70" s="104" t="s">
        <v>203</v>
      </c>
      <c r="N70" s="103">
        <v>4</v>
      </c>
      <c r="O70" s="106" t="s">
        <v>173</v>
      </c>
      <c r="P70" s="103">
        <v>1010803</v>
      </c>
      <c r="Q70" s="103">
        <v>800</v>
      </c>
      <c r="R70" s="103">
        <v>41</v>
      </c>
      <c r="S70" s="103">
        <v>6</v>
      </c>
      <c r="T70" s="108">
        <v>2020</v>
      </c>
      <c r="U70" s="108">
        <v>333</v>
      </c>
      <c r="V70" s="108">
        <v>0</v>
      </c>
      <c r="W70" s="109" t="s">
        <v>119</v>
      </c>
      <c r="X70" s="103">
        <v>184</v>
      </c>
      <c r="Y70" s="104" t="s">
        <v>168</v>
      </c>
      <c r="Z70" s="281" t="s">
        <v>228</v>
      </c>
      <c r="AA70" s="281" t="s">
        <v>168</v>
      </c>
      <c r="AB70" s="282">
        <f>AA70-Z70</f>
        <v>-23</v>
      </c>
      <c r="AC70" s="283">
        <f>IF(AE70="SI",0,I70)</f>
        <v>272.73</v>
      </c>
      <c r="AD70" s="284">
        <f>AC70*AB70</f>
        <v>-6272.790000000001</v>
      </c>
      <c r="AE70" s="285" t="s">
        <v>122</v>
      </c>
    </row>
    <row r="71" spans="1:31" ht="15">
      <c r="A71" s="103">
        <v>2021</v>
      </c>
      <c r="B71" s="103">
        <v>60</v>
      </c>
      <c r="C71" s="104" t="s">
        <v>257</v>
      </c>
      <c r="D71" s="279" t="s">
        <v>260</v>
      </c>
      <c r="E71" s="104" t="s">
        <v>167</v>
      </c>
      <c r="F71" s="107">
        <v>9270.3</v>
      </c>
      <c r="G71" s="107">
        <v>1671.69</v>
      </c>
      <c r="H71" s="102" t="s">
        <v>116</v>
      </c>
      <c r="I71" s="107">
        <f>IF(H71="SI",F71-G71,F71)</f>
        <v>7598.609999999999</v>
      </c>
      <c r="J71" s="280" t="s">
        <v>261</v>
      </c>
      <c r="K71" s="103">
        <v>2021</v>
      </c>
      <c r="L71" s="103">
        <v>675</v>
      </c>
      <c r="M71" s="104" t="s">
        <v>167</v>
      </c>
      <c r="N71" s="103">
        <v>2</v>
      </c>
      <c r="O71" s="106" t="s">
        <v>120</v>
      </c>
      <c r="P71" s="103">
        <v>2090101</v>
      </c>
      <c r="Q71" s="103">
        <v>8530</v>
      </c>
      <c r="R71" s="103">
        <v>164</v>
      </c>
      <c r="S71" s="103">
        <v>4</v>
      </c>
      <c r="T71" s="108">
        <v>2020</v>
      </c>
      <c r="U71" s="108">
        <v>98</v>
      </c>
      <c r="V71" s="108">
        <v>2</v>
      </c>
      <c r="W71" s="109" t="s">
        <v>119</v>
      </c>
      <c r="X71" s="103">
        <v>185</v>
      </c>
      <c r="Y71" s="104" t="s">
        <v>168</v>
      </c>
      <c r="Z71" s="281" t="s">
        <v>262</v>
      </c>
      <c r="AA71" s="281" t="s">
        <v>168</v>
      </c>
      <c r="AB71" s="282">
        <f>AA71-Z71</f>
        <v>-24</v>
      </c>
      <c r="AC71" s="283">
        <f>IF(AE71="SI",0,I71)</f>
        <v>7598.609999999999</v>
      </c>
      <c r="AD71" s="284">
        <f>AC71*AB71</f>
        <v>-182366.63999999996</v>
      </c>
      <c r="AE71" s="285" t="s">
        <v>122</v>
      </c>
    </row>
    <row r="72" spans="1:31" ht="15">
      <c r="A72" s="103">
        <v>2021</v>
      </c>
      <c r="B72" s="103">
        <v>60</v>
      </c>
      <c r="C72" s="104" t="s">
        <v>257</v>
      </c>
      <c r="D72" s="279" t="s">
        <v>260</v>
      </c>
      <c r="E72" s="104" t="s">
        <v>167</v>
      </c>
      <c r="F72" s="107">
        <v>112.01</v>
      </c>
      <c r="G72" s="107">
        <v>20.2</v>
      </c>
      <c r="H72" s="102" t="s">
        <v>116</v>
      </c>
      <c r="I72" s="107">
        <f>IF(H72="SI",F72-G72,F72)</f>
        <v>91.81</v>
      </c>
      <c r="J72" s="280" t="s">
        <v>261</v>
      </c>
      <c r="K72" s="103">
        <v>2021</v>
      </c>
      <c r="L72" s="103">
        <v>675</v>
      </c>
      <c r="M72" s="104" t="s">
        <v>167</v>
      </c>
      <c r="N72" s="103">
        <v>2</v>
      </c>
      <c r="O72" s="106" t="s">
        <v>120</v>
      </c>
      <c r="P72" s="103">
        <v>2090101</v>
      </c>
      <c r="Q72" s="103">
        <v>8530</v>
      </c>
      <c r="R72" s="103">
        <v>164</v>
      </c>
      <c r="S72" s="103">
        <v>4</v>
      </c>
      <c r="T72" s="108">
        <v>2020</v>
      </c>
      <c r="U72" s="108">
        <v>366</v>
      </c>
      <c r="V72" s="108">
        <v>0</v>
      </c>
      <c r="W72" s="109" t="s">
        <v>119</v>
      </c>
      <c r="X72" s="103">
        <v>186</v>
      </c>
      <c r="Y72" s="104" t="s">
        <v>168</v>
      </c>
      <c r="Z72" s="281" t="s">
        <v>262</v>
      </c>
      <c r="AA72" s="281" t="s">
        <v>168</v>
      </c>
      <c r="AB72" s="282">
        <f>AA72-Z72</f>
        <v>-24</v>
      </c>
      <c r="AC72" s="283">
        <f>IF(AE72="SI",0,I72)</f>
        <v>91.81</v>
      </c>
      <c r="AD72" s="284">
        <f>AC72*AB72</f>
        <v>-2203.44</v>
      </c>
      <c r="AE72" s="285" t="s">
        <v>122</v>
      </c>
    </row>
    <row r="73" spans="1:31" ht="15">
      <c r="A73" s="103">
        <v>2021</v>
      </c>
      <c r="B73" s="103">
        <v>62</v>
      </c>
      <c r="C73" s="104" t="s">
        <v>257</v>
      </c>
      <c r="D73" s="279" t="s">
        <v>263</v>
      </c>
      <c r="E73" s="104" t="s">
        <v>125</v>
      </c>
      <c r="F73" s="107">
        <v>-330</v>
      </c>
      <c r="G73" s="107">
        <v>-30</v>
      </c>
      <c r="H73" s="102" t="s">
        <v>116</v>
      </c>
      <c r="I73" s="107">
        <f>IF(H73="SI",F73-G73,F73)</f>
        <v>-300</v>
      </c>
      <c r="J73" s="280" t="s">
        <v>119</v>
      </c>
      <c r="K73" s="103">
        <v>2021</v>
      </c>
      <c r="L73" s="103">
        <v>634</v>
      </c>
      <c r="M73" s="104" t="s">
        <v>203</v>
      </c>
      <c r="N73" s="103" t="s">
        <v>264</v>
      </c>
      <c r="O73" s="106" t="s">
        <v>264</v>
      </c>
      <c r="P73" s="103"/>
      <c r="Q73" s="103">
        <v>0</v>
      </c>
      <c r="R73" s="103">
        <v>0</v>
      </c>
      <c r="S73" s="103">
        <v>0</v>
      </c>
      <c r="T73" s="108">
        <v>0</v>
      </c>
      <c r="U73" s="108">
        <v>0</v>
      </c>
      <c r="V73" s="108">
        <v>0</v>
      </c>
      <c r="W73" s="109" t="s">
        <v>119</v>
      </c>
      <c r="X73" s="103">
        <v>0</v>
      </c>
      <c r="Y73" s="104" t="s">
        <v>168</v>
      </c>
      <c r="Z73" s="281" t="s">
        <v>228</v>
      </c>
      <c r="AA73" s="281" t="s">
        <v>168</v>
      </c>
      <c r="AB73" s="282">
        <f>AA73-Z73</f>
        <v>-23</v>
      </c>
      <c r="AC73" s="283">
        <f>IF(AE73="SI",0,I73)</f>
        <v>-300</v>
      </c>
      <c r="AD73" s="284">
        <f>AC73*AB73</f>
        <v>6900</v>
      </c>
      <c r="AE73" s="285" t="s">
        <v>122</v>
      </c>
    </row>
    <row r="74" spans="1:31" ht="15">
      <c r="A74" s="103">
        <v>2021</v>
      </c>
      <c r="B74" s="103">
        <v>63</v>
      </c>
      <c r="C74" s="104" t="s">
        <v>265</v>
      </c>
      <c r="D74" s="279" t="s">
        <v>187</v>
      </c>
      <c r="E74" s="104" t="s">
        <v>266</v>
      </c>
      <c r="F74" s="107">
        <v>3349.18</v>
      </c>
      <c r="G74" s="107">
        <v>603.95</v>
      </c>
      <c r="H74" s="102" t="s">
        <v>122</v>
      </c>
      <c r="I74" s="107">
        <f>IF(H74="SI",F74-G74,F74)</f>
        <v>3349.18</v>
      </c>
      <c r="J74" s="280" t="s">
        <v>267</v>
      </c>
      <c r="K74" s="103">
        <v>2021</v>
      </c>
      <c r="L74" s="103">
        <v>148</v>
      </c>
      <c r="M74" s="104" t="s">
        <v>266</v>
      </c>
      <c r="N74" s="103">
        <v>2</v>
      </c>
      <c r="O74" s="106" t="s">
        <v>120</v>
      </c>
      <c r="P74" s="103">
        <v>2090101</v>
      </c>
      <c r="Q74" s="103">
        <v>8530</v>
      </c>
      <c r="R74" s="103">
        <v>152</v>
      </c>
      <c r="S74" s="103">
        <v>5</v>
      </c>
      <c r="T74" s="108">
        <v>2020</v>
      </c>
      <c r="U74" s="108">
        <v>281</v>
      </c>
      <c r="V74" s="108">
        <v>0</v>
      </c>
      <c r="W74" s="109" t="s">
        <v>119</v>
      </c>
      <c r="X74" s="103">
        <v>187</v>
      </c>
      <c r="Y74" s="104" t="s">
        <v>265</v>
      </c>
      <c r="Z74" s="281" t="s">
        <v>203</v>
      </c>
      <c r="AA74" s="281" t="s">
        <v>265</v>
      </c>
      <c r="AB74" s="282">
        <f>AA74-Z74</f>
        <v>12</v>
      </c>
      <c r="AC74" s="283">
        <f>IF(AE74="SI",0,I74)</f>
        <v>3349.18</v>
      </c>
      <c r="AD74" s="284">
        <f>AC74*AB74</f>
        <v>40190.159999999996</v>
      </c>
      <c r="AE74" s="285" t="s">
        <v>122</v>
      </c>
    </row>
    <row r="75" spans="1:31" ht="15">
      <c r="A75" s="103">
        <v>2021</v>
      </c>
      <c r="B75" s="103">
        <v>64</v>
      </c>
      <c r="C75" s="104" t="s">
        <v>265</v>
      </c>
      <c r="D75" s="279" t="s">
        <v>268</v>
      </c>
      <c r="E75" s="104" t="s">
        <v>235</v>
      </c>
      <c r="F75" s="107">
        <v>543.51</v>
      </c>
      <c r="G75" s="107">
        <v>98.01</v>
      </c>
      <c r="H75" s="102" t="s">
        <v>116</v>
      </c>
      <c r="I75" s="107">
        <f>IF(H75="SI",F75-G75,F75)</f>
        <v>445.5</v>
      </c>
      <c r="J75" s="280" t="s">
        <v>189</v>
      </c>
      <c r="K75" s="103">
        <v>2021</v>
      </c>
      <c r="L75" s="103">
        <v>467</v>
      </c>
      <c r="M75" s="104" t="s">
        <v>193</v>
      </c>
      <c r="N75" s="103">
        <v>4</v>
      </c>
      <c r="O75" s="106" t="s">
        <v>173</v>
      </c>
      <c r="P75" s="103">
        <v>1050103</v>
      </c>
      <c r="Q75" s="103">
        <v>2010</v>
      </c>
      <c r="R75" s="103">
        <v>58</v>
      </c>
      <c r="S75" s="103">
        <v>1</v>
      </c>
      <c r="T75" s="108">
        <v>2021</v>
      </c>
      <c r="U75" s="108">
        <v>261</v>
      </c>
      <c r="V75" s="108">
        <v>0</v>
      </c>
      <c r="W75" s="109" t="s">
        <v>119</v>
      </c>
      <c r="X75" s="103">
        <v>189</v>
      </c>
      <c r="Y75" s="104" t="s">
        <v>265</v>
      </c>
      <c r="Z75" s="281" t="s">
        <v>237</v>
      </c>
      <c r="AA75" s="281" t="s">
        <v>265</v>
      </c>
      <c r="AB75" s="282">
        <f>AA75-Z75</f>
        <v>-9</v>
      </c>
      <c r="AC75" s="283">
        <f>IF(AE75="SI",0,I75)</f>
        <v>445.5</v>
      </c>
      <c r="AD75" s="284">
        <f>AC75*AB75</f>
        <v>-4009.5</v>
      </c>
      <c r="AE75" s="285" t="s">
        <v>122</v>
      </c>
    </row>
    <row r="76" spans="1:31" ht="15">
      <c r="A76" s="103">
        <v>2021</v>
      </c>
      <c r="B76" s="103">
        <v>65</v>
      </c>
      <c r="C76" s="104" t="s">
        <v>265</v>
      </c>
      <c r="D76" s="279" t="s">
        <v>269</v>
      </c>
      <c r="E76" s="104" t="s">
        <v>270</v>
      </c>
      <c r="F76" s="107">
        <v>-115.96</v>
      </c>
      <c r="G76" s="107">
        <v>-2.88</v>
      </c>
      <c r="H76" s="102" t="s">
        <v>116</v>
      </c>
      <c r="I76" s="107">
        <f>IF(H76="SI",F76-G76,F76)</f>
        <v>-113.08</v>
      </c>
      <c r="J76" s="280" t="s">
        <v>271</v>
      </c>
      <c r="K76" s="103">
        <v>2020</v>
      </c>
      <c r="L76" s="103">
        <v>4837</v>
      </c>
      <c r="M76" s="104" t="s">
        <v>272</v>
      </c>
      <c r="N76" s="103" t="s">
        <v>264</v>
      </c>
      <c r="O76" s="106" t="s">
        <v>264</v>
      </c>
      <c r="P76" s="103"/>
      <c r="Q76" s="103">
        <v>0</v>
      </c>
      <c r="R76" s="103">
        <v>0</v>
      </c>
      <c r="S76" s="103">
        <v>0</v>
      </c>
      <c r="T76" s="108">
        <v>0</v>
      </c>
      <c r="U76" s="108">
        <v>0</v>
      </c>
      <c r="V76" s="108">
        <v>0</v>
      </c>
      <c r="W76" s="109" t="s">
        <v>119</v>
      </c>
      <c r="X76" s="103">
        <v>0</v>
      </c>
      <c r="Y76" s="104" t="s">
        <v>265</v>
      </c>
      <c r="Z76" s="281" t="s">
        <v>176</v>
      </c>
      <c r="AA76" s="281" t="s">
        <v>265</v>
      </c>
      <c r="AB76" s="282">
        <f>AA76-Z76</f>
        <v>37</v>
      </c>
      <c r="AC76" s="283">
        <f>IF(AE76="SI",0,I76)</f>
        <v>-113.08</v>
      </c>
      <c r="AD76" s="284">
        <f>AC76*AB76</f>
        <v>-4183.96</v>
      </c>
      <c r="AE76" s="285" t="s">
        <v>122</v>
      </c>
    </row>
    <row r="77" spans="1:31" ht="15">
      <c r="A77" s="103">
        <v>2021</v>
      </c>
      <c r="B77" s="103">
        <v>66</v>
      </c>
      <c r="C77" s="104" t="s">
        <v>265</v>
      </c>
      <c r="D77" s="279" t="s">
        <v>273</v>
      </c>
      <c r="E77" s="104" t="s">
        <v>270</v>
      </c>
      <c r="F77" s="107">
        <v>135.83</v>
      </c>
      <c r="G77" s="107">
        <v>24.49</v>
      </c>
      <c r="H77" s="102" t="s">
        <v>116</v>
      </c>
      <c r="I77" s="107">
        <f>IF(H77="SI",F77-G77,F77)</f>
        <v>111.34000000000002</v>
      </c>
      <c r="J77" s="280" t="s">
        <v>271</v>
      </c>
      <c r="K77" s="103">
        <v>2020</v>
      </c>
      <c r="L77" s="103">
        <v>4838</v>
      </c>
      <c r="M77" s="104" t="s">
        <v>272</v>
      </c>
      <c r="N77" s="103">
        <v>2</v>
      </c>
      <c r="O77" s="106" t="s">
        <v>120</v>
      </c>
      <c r="P77" s="103">
        <v>1010203</v>
      </c>
      <c r="Q77" s="103">
        <v>140</v>
      </c>
      <c r="R77" s="103">
        <v>22</v>
      </c>
      <c r="S77" s="103">
        <v>21</v>
      </c>
      <c r="T77" s="108">
        <v>2020</v>
      </c>
      <c r="U77" s="108">
        <v>166</v>
      </c>
      <c r="V77" s="108">
        <v>0</v>
      </c>
      <c r="W77" s="109" t="s">
        <v>119</v>
      </c>
      <c r="X77" s="103">
        <v>190</v>
      </c>
      <c r="Y77" s="104" t="s">
        <v>265</v>
      </c>
      <c r="Z77" s="281" t="s">
        <v>176</v>
      </c>
      <c r="AA77" s="281" t="s">
        <v>265</v>
      </c>
      <c r="AB77" s="282">
        <f>AA77-Z77</f>
        <v>37</v>
      </c>
      <c r="AC77" s="283">
        <f>IF(AE77="SI",0,I77)</f>
        <v>111.34000000000002</v>
      </c>
      <c r="AD77" s="284">
        <f>AC77*AB77</f>
        <v>4119.580000000001</v>
      </c>
      <c r="AE77" s="285" t="s">
        <v>122</v>
      </c>
    </row>
    <row r="78" spans="1:31" ht="15">
      <c r="A78" s="103">
        <v>2021</v>
      </c>
      <c r="B78" s="103">
        <v>67</v>
      </c>
      <c r="C78" s="104" t="s">
        <v>179</v>
      </c>
      <c r="D78" s="279" t="s">
        <v>274</v>
      </c>
      <c r="E78" s="104" t="s">
        <v>265</v>
      </c>
      <c r="F78" s="107">
        <v>244</v>
      </c>
      <c r="G78" s="107">
        <v>44</v>
      </c>
      <c r="H78" s="102" t="s">
        <v>116</v>
      </c>
      <c r="I78" s="107">
        <f>IF(H78="SI",F78-G78,F78)</f>
        <v>200</v>
      </c>
      <c r="J78" s="280" t="s">
        <v>275</v>
      </c>
      <c r="K78" s="103">
        <v>2021</v>
      </c>
      <c r="L78" s="103">
        <v>803</v>
      </c>
      <c r="M78" s="104" t="s">
        <v>265</v>
      </c>
      <c r="N78" s="103">
        <v>4</v>
      </c>
      <c r="O78" s="106" t="s">
        <v>173</v>
      </c>
      <c r="P78" s="103">
        <v>1050102</v>
      </c>
      <c r="Q78" s="103">
        <v>2000</v>
      </c>
      <c r="R78" s="103">
        <v>57</v>
      </c>
      <c r="S78" s="103">
        <v>3</v>
      </c>
      <c r="T78" s="108">
        <v>2020</v>
      </c>
      <c r="U78" s="108">
        <v>400</v>
      </c>
      <c r="V78" s="108">
        <v>0</v>
      </c>
      <c r="W78" s="109" t="s">
        <v>119</v>
      </c>
      <c r="X78" s="103">
        <v>191</v>
      </c>
      <c r="Y78" s="104" t="s">
        <v>179</v>
      </c>
      <c r="Z78" s="281" t="s">
        <v>276</v>
      </c>
      <c r="AA78" s="281" t="s">
        <v>179</v>
      </c>
      <c r="AB78" s="282">
        <f>AA78-Z78</f>
        <v>-28</v>
      </c>
      <c r="AC78" s="283">
        <f>IF(AE78="SI",0,I78)</f>
        <v>200</v>
      </c>
      <c r="AD78" s="284">
        <f>AC78*AB78</f>
        <v>-5600</v>
      </c>
      <c r="AE78" s="285" t="s">
        <v>122</v>
      </c>
    </row>
    <row r="79" spans="1:31" ht="15">
      <c r="A79" s="103">
        <v>2021</v>
      </c>
      <c r="B79" s="103">
        <v>68</v>
      </c>
      <c r="C79" s="104" t="s">
        <v>277</v>
      </c>
      <c r="D79" s="279" t="s">
        <v>278</v>
      </c>
      <c r="E79" s="104" t="s">
        <v>167</v>
      </c>
      <c r="F79" s="107">
        <v>270</v>
      </c>
      <c r="G79" s="107">
        <v>48.67</v>
      </c>
      <c r="H79" s="102" t="s">
        <v>116</v>
      </c>
      <c r="I79" s="107">
        <f>IF(H79="SI",F79-G79,F79)</f>
        <v>221.32999999999998</v>
      </c>
      <c r="J79" s="280" t="s">
        <v>279</v>
      </c>
      <c r="K79" s="103">
        <v>2021</v>
      </c>
      <c r="L79" s="103">
        <v>680</v>
      </c>
      <c r="M79" s="104" t="s">
        <v>280</v>
      </c>
      <c r="N79" s="103">
        <v>2</v>
      </c>
      <c r="O79" s="106" t="s">
        <v>120</v>
      </c>
      <c r="P79" s="103">
        <v>1010203</v>
      </c>
      <c r="Q79" s="103">
        <v>140</v>
      </c>
      <c r="R79" s="103">
        <v>22</v>
      </c>
      <c r="S79" s="103">
        <v>29</v>
      </c>
      <c r="T79" s="108">
        <v>2020</v>
      </c>
      <c r="U79" s="108">
        <v>411</v>
      </c>
      <c r="V79" s="108">
        <v>0</v>
      </c>
      <c r="W79" s="109" t="s">
        <v>119</v>
      </c>
      <c r="X79" s="103">
        <v>194</v>
      </c>
      <c r="Y79" s="104" t="s">
        <v>277</v>
      </c>
      <c r="Z79" s="281" t="s">
        <v>281</v>
      </c>
      <c r="AA79" s="281" t="s">
        <v>277</v>
      </c>
      <c r="AB79" s="282">
        <f>AA79-Z79</f>
        <v>-15</v>
      </c>
      <c r="AC79" s="283">
        <f>IF(AE79="SI",0,I79)</f>
        <v>221.32999999999998</v>
      </c>
      <c r="AD79" s="284">
        <f>AC79*AB79</f>
        <v>-3319.95</v>
      </c>
      <c r="AE79" s="285" t="s">
        <v>122</v>
      </c>
    </row>
    <row r="80" spans="1:31" ht="15">
      <c r="A80" s="103">
        <v>2021</v>
      </c>
      <c r="B80" s="103">
        <v>68</v>
      </c>
      <c r="C80" s="104" t="s">
        <v>277</v>
      </c>
      <c r="D80" s="279" t="s">
        <v>278</v>
      </c>
      <c r="E80" s="104" t="s">
        <v>167</v>
      </c>
      <c r="F80" s="107">
        <v>325.29</v>
      </c>
      <c r="G80" s="107">
        <v>58.66</v>
      </c>
      <c r="H80" s="102" t="s">
        <v>116</v>
      </c>
      <c r="I80" s="107">
        <f>IF(H80="SI",F80-G80,F80)</f>
        <v>266.63</v>
      </c>
      <c r="J80" s="280" t="s">
        <v>279</v>
      </c>
      <c r="K80" s="103">
        <v>2021</v>
      </c>
      <c r="L80" s="103">
        <v>680</v>
      </c>
      <c r="M80" s="104" t="s">
        <v>280</v>
      </c>
      <c r="N80" s="103">
        <v>2</v>
      </c>
      <c r="O80" s="106" t="s">
        <v>120</v>
      </c>
      <c r="P80" s="103">
        <v>1010203</v>
      </c>
      <c r="Q80" s="103">
        <v>140</v>
      </c>
      <c r="R80" s="103">
        <v>22</v>
      </c>
      <c r="S80" s="103">
        <v>30</v>
      </c>
      <c r="T80" s="108">
        <v>2020</v>
      </c>
      <c r="U80" s="108">
        <v>410</v>
      </c>
      <c r="V80" s="108">
        <v>0</v>
      </c>
      <c r="W80" s="109" t="s">
        <v>119</v>
      </c>
      <c r="X80" s="103">
        <v>195</v>
      </c>
      <c r="Y80" s="104" t="s">
        <v>277</v>
      </c>
      <c r="Z80" s="281" t="s">
        <v>281</v>
      </c>
      <c r="AA80" s="281" t="s">
        <v>277</v>
      </c>
      <c r="AB80" s="282">
        <f>AA80-Z80</f>
        <v>-15</v>
      </c>
      <c r="AC80" s="283">
        <f>IF(AE80="SI",0,I80)</f>
        <v>266.63</v>
      </c>
      <c r="AD80" s="284">
        <f>AC80*AB80</f>
        <v>-3999.45</v>
      </c>
      <c r="AE80" s="285" t="s">
        <v>122</v>
      </c>
    </row>
    <row r="81" spans="1:31" ht="15">
      <c r="A81" s="103">
        <v>2021</v>
      </c>
      <c r="B81" s="103">
        <v>68</v>
      </c>
      <c r="C81" s="104" t="s">
        <v>277</v>
      </c>
      <c r="D81" s="279" t="s">
        <v>278</v>
      </c>
      <c r="E81" s="104" t="s">
        <v>167</v>
      </c>
      <c r="F81" s="107">
        <v>590.55</v>
      </c>
      <c r="G81" s="107">
        <v>101.67</v>
      </c>
      <c r="H81" s="102" t="s">
        <v>116</v>
      </c>
      <c r="I81" s="107">
        <f>IF(H81="SI",F81-G81,F81)</f>
        <v>488.87999999999994</v>
      </c>
      <c r="J81" s="280" t="s">
        <v>279</v>
      </c>
      <c r="K81" s="103">
        <v>2021</v>
      </c>
      <c r="L81" s="103">
        <v>680</v>
      </c>
      <c r="M81" s="104" t="s">
        <v>280</v>
      </c>
      <c r="N81" s="103">
        <v>2</v>
      </c>
      <c r="O81" s="106" t="s">
        <v>120</v>
      </c>
      <c r="P81" s="103">
        <v>1010203</v>
      </c>
      <c r="Q81" s="103">
        <v>140</v>
      </c>
      <c r="R81" s="103">
        <v>22</v>
      </c>
      <c r="S81" s="103">
        <v>21</v>
      </c>
      <c r="T81" s="108">
        <v>2021</v>
      </c>
      <c r="U81" s="108">
        <v>269</v>
      </c>
      <c r="V81" s="108">
        <v>0</v>
      </c>
      <c r="W81" s="109" t="s">
        <v>119</v>
      </c>
      <c r="X81" s="103">
        <v>193</v>
      </c>
      <c r="Y81" s="104" t="s">
        <v>277</v>
      </c>
      <c r="Z81" s="281" t="s">
        <v>281</v>
      </c>
      <c r="AA81" s="281" t="s">
        <v>277</v>
      </c>
      <c r="AB81" s="282">
        <f>AA81-Z81</f>
        <v>-15</v>
      </c>
      <c r="AC81" s="283">
        <f>IF(AE81="SI",0,I81)</f>
        <v>488.87999999999994</v>
      </c>
      <c r="AD81" s="284">
        <f>AC81*AB81</f>
        <v>-7333.199999999999</v>
      </c>
      <c r="AE81" s="285" t="s">
        <v>122</v>
      </c>
    </row>
    <row r="82" spans="1:31" ht="15">
      <c r="A82" s="103">
        <v>2021</v>
      </c>
      <c r="B82" s="103">
        <v>69</v>
      </c>
      <c r="C82" s="104" t="s">
        <v>277</v>
      </c>
      <c r="D82" s="279" t="s">
        <v>187</v>
      </c>
      <c r="E82" s="104" t="s">
        <v>282</v>
      </c>
      <c r="F82" s="107">
        <v>647.93</v>
      </c>
      <c r="G82" s="107">
        <v>116.84</v>
      </c>
      <c r="H82" s="102" t="s">
        <v>116</v>
      </c>
      <c r="I82" s="107">
        <f>IF(H82="SI",F82-G82,F82)</f>
        <v>531.0899999999999</v>
      </c>
      <c r="J82" s="280" t="s">
        <v>283</v>
      </c>
      <c r="K82" s="103">
        <v>2021</v>
      </c>
      <c r="L82" s="103">
        <v>866</v>
      </c>
      <c r="M82" s="104" t="s">
        <v>284</v>
      </c>
      <c r="N82" s="103">
        <v>2</v>
      </c>
      <c r="O82" s="106" t="s">
        <v>120</v>
      </c>
      <c r="P82" s="103">
        <v>2090101</v>
      </c>
      <c r="Q82" s="103">
        <v>8530</v>
      </c>
      <c r="R82" s="103">
        <v>164</v>
      </c>
      <c r="S82" s="103">
        <v>4</v>
      </c>
      <c r="T82" s="108">
        <v>2020</v>
      </c>
      <c r="U82" s="108">
        <v>98</v>
      </c>
      <c r="V82" s="108">
        <v>1</v>
      </c>
      <c r="W82" s="109" t="s">
        <v>119</v>
      </c>
      <c r="X82" s="103">
        <v>198</v>
      </c>
      <c r="Y82" s="104" t="s">
        <v>277</v>
      </c>
      <c r="Z82" s="281" t="s">
        <v>285</v>
      </c>
      <c r="AA82" s="281" t="s">
        <v>277</v>
      </c>
      <c r="AB82" s="282">
        <f>AA82-Z82</f>
        <v>-29</v>
      </c>
      <c r="AC82" s="283">
        <f>IF(AE82="SI",0,I82)</f>
        <v>531.0899999999999</v>
      </c>
      <c r="AD82" s="284">
        <f>AC82*AB82</f>
        <v>-15401.609999999997</v>
      </c>
      <c r="AE82" s="285" t="s">
        <v>122</v>
      </c>
    </row>
    <row r="83" spans="1:31" ht="15">
      <c r="A83" s="103">
        <v>2021</v>
      </c>
      <c r="B83" s="103">
        <v>70</v>
      </c>
      <c r="C83" s="104" t="s">
        <v>237</v>
      </c>
      <c r="D83" s="279" t="s">
        <v>286</v>
      </c>
      <c r="E83" s="104" t="s">
        <v>282</v>
      </c>
      <c r="F83" s="107">
        <v>4967.24</v>
      </c>
      <c r="G83" s="107">
        <v>895.73</v>
      </c>
      <c r="H83" s="102" t="s">
        <v>116</v>
      </c>
      <c r="I83" s="107">
        <f>IF(H83="SI",F83-G83,F83)</f>
        <v>4071.5099999999998</v>
      </c>
      <c r="J83" s="280" t="s">
        <v>117</v>
      </c>
      <c r="K83" s="103">
        <v>2021</v>
      </c>
      <c r="L83" s="103">
        <v>859</v>
      </c>
      <c r="M83" s="104" t="s">
        <v>282</v>
      </c>
      <c r="N83" s="103">
        <v>2</v>
      </c>
      <c r="O83" s="106" t="s">
        <v>120</v>
      </c>
      <c r="P83" s="103">
        <v>1090603</v>
      </c>
      <c r="Q83" s="103">
        <v>3660</v>
      </c>
      <c r="R83" s="103">
        <v>95</v>
      </c>
      <c r="S83" s="103">
        <v>1</v>
      </c>
      <c r="T83" s="108">
        <v>2021</v>
      </c>
      <c r="U83" s="108">
        <v>130</v>
      </c>
      <c r="V83" s="108">
        <v>0</v>
      </c>
      <c r="W83" s="109" t="s">
        <v>119</v>
      </c>
      <c r="X83" s="103">
        <v>200</v>
      </c>
      <c r="Y83" s="104" t="s">
        <v>237</v>
      </c>
      <c r="Z83" s="281" t="s">
        <v>287</v>
      </c>
      <c r="AA83" s="281" t="s">
        <v>237</v>
      </c>
      <c r="AB83" s="282">
        <f>AA83-Z83</f>
        <v>-24</v>
      </c>
      <c r="AC83" s="283">
        <f>IF(AE83="SI",0,I83)</f>
        <v>4071.5099999999998</v>
      </c>
      <c r="AD83" s="284">
        <f>AC83*AB83</f>
        <v>-97716.23999999999</v>
      </c>
      <c r="AE83" s="285" t="s">
        <v>122</v>
      </c>
    </row>
    <row r="84" spans="1:31" ht="15">
      <c r="A84" s="103">
        <v>2021</v>
      </c>
      <c r="B84" s="103">
        <v>71</v>
      </c>
      <c r="C84" s="104" t="s">
        <v>237</v>
      </c>
      <c r="D84" s="279" t="s">
        <v>288</v>
      </c>
      <c r="E84" s="104" t="s">
        <v>231</v>
      </c>
      <c r="F84" s="107">
        <v>46.01</v>
      </c>
      <c r="G84" s="107">
        <v>8.3</v>
      </c>
      <c r="H84" s="102" t="s">
        <v>116</v>
      </c>
      <c r="I84" s="107">
        <f>IF(H84="SI",F84-G84,F84)</f>
        <v>37.709999999999994</v>
      </c>
      <c r="J84" s="280" t="s">
        <v>128</v>
      </c>
      <c r="K84" s="103">
        <v>2021</v>
      </c>
      <c r="L84" s="103">
        <v>908</v>
      </c>
      <c r="M84" s="104" t="s">
        <v>289</v>
      </c>
      <c r="N84" s="103">
        <v>2</v>
      </c>
      <c r="O84" s="106" t="s">
        <v>120</v>
      </c>
      <c r="P84" s="103">
        <v>1080102</v>
      </c>
      <c r="Q84" s="103">
        <v>2770</v>
      </c>
      <c r="R84" s="103">
        <v>65</v>
      </c>
      <c r="S84" s="103">
        <v>1</v>
      </c>
      <c r="T84" s="108">
        <v>2021</v>
      </c>
      <c r="U84" s="108">
        <v>231</v>
      </c>
      <c r="V84" s="108">
        <v>0</v>
      </c>
      <c r="W84" s="109" t="s">
        <v>119</v>
      </c>
      <c r="X84" s="103">
        <v>201</v>
      </c>
      <c r="Y84" s="104" t="s">
        <v>237</v>
      </c>
      <c r="Z84" s="281" t="s">
        <v>290</v>
      </c>
      <c r="AA84" s="281" t="s">
        <v>237</v>
      </c>
      <c r="AB84" s="282">
        <f>AA84-Z84</f>
        <v>-29</v>
      </c>
      <c r="AC84" s="283">
        <f>IF(AE84="SI",0,I84)</f>
        <v>37.709999999999994</v>
      </c>
      <c r="AD84" s="284">
        <f>AC84*AB84</f>
        <v>-1093.59</v>
      </c>
      <c r="AE84" s="285" t="s">
        <v>122</v>
      </c>
    </row>
    <row r="85" spans="1:31" ht="15">
      <c r="A85" s="103">
        <v>2021</v>
      </c>
      <c r="B85" s="103">
        <v>72</v>
      </c>
      <c r="C85" s="104" t="s">
        <v>237</v>
      </c>
      <c r="D85" s="279" t="s">
        <v>291</v>
      </c>
      <c r="E85" s="104" t="s">
        <v>203</v>
      </c>
      <c r="F85" s="107">
        <v>15422</v>
      </c>
      <c r="G85" s="107">
        <v>1402</v>
      </c>
      <c r="H85" s="102" t="s">
        <v>116</v>
      </c>
      <c r="I85" s="107">
        <f>IF(H85="SI",F85-G85,F85)</f>
        <v>14020</v>
      </c>
      <c r="J85" s="280" t="s">
        <v>292</v>
      </c>
      <c r="K85" s="103">
        <v>2021</v>
      </c>
      <c r="L85" s="103">
        <v>659</v>
      </c>
      <c r="M85" s="104" t="s">
        <v>203</v>
      </c>
      <c r="N85" s="103">
        <v>2</v>
      </c>
      <c r="O85" s="106" t="s">
        <v>120</v>
      </c>
      <c r="P85" s="103">
        <v>2090101</v>
      </c>
      <c r="Q85" s="103">
        <v>8530</v>
      </c>
      <c r="R85" s="103">
        <v>152</v>
      </c>
      <c r="S85" s="103">
        <v>5</v>
      </c>
      <c r="T85" s="108">
        <v>2021</v>
      </c>
      <c r="U85" s="108">
        <v>173</v>
      </c>
      <c r="V85" s="108">
        <v>0</v>
      </c>
      <c r="W85" s="109" t="s">
        <v>119</v>
      </c>
      <c r="X85" s="103">
        <v>202</v>
      </c>
      <c r="Y85" s="104" t="s">
        <v>237</v>
      </c>
      <c r="Z85" s="281" t="s">
        <v>228</v>
      </c>
      <c r="AA85" s="281" t="s">
        <v>237</v>
      </c>
      <c r="AB85" s="282">
        <f>AA85-Z85</f>
        <v>-9</v>
      </c>
      <c r="AC85" s="283">
        <f>IF(AE85="SI",0,I85)</f>
        <v>14020</v>
      </c>
      <c r="AD85" s="284">
        <f>AC85*AB85</f>
        <v>-126180</v>
      </c>
      <c r="AE85" s="285" t="s">
        <v>122</v>
      </c>
    </row>
    <row r="86" spans="1:31" ht="15">
      <c r="A86" s="103">
        <v>2021</v>
      </c>
      <c r="B86" s="103">
        <v>73</v>
      </c>
      <c r="C86" s="104" t="s">
        <v>237</v>
      </c>
      <c r="D86" s="279" t="s">
        <v>293</v>
      </c>
      <c r="E86" s="104" t="s">
        <v>280</v>
      </c>
      <c r="F86" s="107">
        <v>3120</v>
      </c>
      <c r="G86" s="107">
        <v>0</v>
      </c>
      <c r="H86" s="102" t="s">
        <v>122</v>
      </c>
      <c r="I86" s="107">
        <f>IF(H86="SI",F86-G86,F86)</f>
        <v>3120</v>
      </c>
      <c r="J86" s="280" t="s">
        <v>294</v>
      </c>
      <c r="K86" s="103">
        <v>2021</v>
      </c>
      <c r="L86" s="103">
        <v>685</v>
      </c>
      <c r="M86" s="104" t="s">
        <v>280</v>
      </c>
      <c r="N86" s="103">
        <v>2</v>
      </c>
      <c r="O86" s="106" t="s">
        <v>120</v>
      </c>
      <c r="P86" s="103">
        <v>2090101</v>
      </c>
      <c r="Q86" s="103">
        <v>8530</v>
      </c>
      <c r="R86" s="103">
        <v>152</v>
      </c>
      <c r="S86" s="103">
        <v>5</v>
      </c>
      <c r="T86" s="108">
        <v>2021</v>
      </c>
      <c r="U86" s="108">
        <v>171</v>
      </c>
      <c r="V86" s="108">
        <v>0</v>
      </c>
      <c r="W86" s="109" t="s">
        <v>119</v>
      </c>
      <c r="X86" s="103">
        <v>208</v>
      </c>
      <c r="Y86" s="104" t="s">
        <v>237</v>
      </c>
      <c r="Z86" s="281" t="s">
        <v>281</v>
      </c>
      <c r="AA86" s="281" t="s">
        <v>237</v>
      </c>
      <c r="AB86" s="282">
        <f>AA86-Z86</f>
        <v>-13</v>
      </c>
      <c r="AC86" s="283">
        <f>IF(AE86="SI",0,I86)</f>
        <v>3120</v>
      </c>
      <c r="AD86" s="284">
        <f>AC86*AB86</f>
        <v>-40560</v>
      </c>
      <c r="AE86" s="285" t="s">
        <v>122</v>
      </c>
    </row>
    <row r="87" spans="1:31" ht="15">
      <c r="A87" s="103">
        <v>2021</v>
      </c>
      <c r="B87" s="103">
        <v>74</v>
      </c>
      <c r="C87" s="104" t="s">
        <v>195</v>
      </c>
      <c r="D87" s="279" t="s">
        <v>295</v>
      </c>
      <c r="E87" s="104" t="s">
        <v>179</v>
      </c>
      <c r="F87" s="107">
        <v>66.88</v>
      </c>
      <c r="G87" s="107">
        <v>10.22</v>
      </c>
      <c r="H87" s="102" t="s">
        <v>116</v>
      </c>
      <c r="I87" s="107">
        <f>IF(H87="SI",F87-G87,F87)</f>
        <v>56.66</v>
      </c>
      <c r="J87" s="280" t="s">
        <v>296</v>
      </c>
      <c r="K87" s="103">
        <v>2021</v>
      </c>
      <c r="L87" s="103">
        <v>868</v>
      </c>
      <c r="M87" s="104" t="s">
        <v>284</v>
      </c>
      <c r="N87" s="103">
        <v>2</v>
      </c>
      <c r="O87" s="106" t="s">
        <v>120</v>
      </c>
      <c r="P87" s="103">
        <v>1080103</v>
      </c>
      <c r="Q87" s="103">
        <v>2780</v>
      </c>
      <c r="R87" s="103">
        <v>66</v>
      </c>
      <c r="S87" s="103">
        <v>9</v>
      </c>
      <c r="T87" s="108">
        <v>2021</v>
      </c>
      <c r="U87" s="108">
        <v>139</v>
      </c>
      <c r="V87" s="108">
        <v>0</v>
      </c>
      <c r="W87" s="109" t="s">
        <v>119</v>
      </c>
      <c r="X87" s="103">
        <v>209</v>
      </c>
      <c r="Y87" s="104" t="s">
        <v>237</v>
      </c>
      <c r="Z87" s="281" t="s">
        <v>285</v>
      </c>
      <c r="AA87" s="281" t="s">
        <v>237</v>
      </c>
      <c r="AB87" s="282">
        <f>AA87-Z87</f>
        <v>-27</v>
      </c>
      <c r="AC87" s="283">
        <f>IF(AE87="SI",0,I87)</f>
        <v>56.66</v>
      </c>
      <c r="AD87" s="284">
        <f>AC87*AB87</f>
        <v>-1529.82</v>
      </c>
      <c r="AE87" s="285" t="s">
        <v>122</v>
      </c>
    </row>
    <row r="88" spans="1:31" ht="15">
      <c r="A88" s="103">
        <v>2021</v>
      </c>
      <c r="B88" s="103">
        <v>75</v>
      </c>
      <c r="C88" s="104" t="s">
        <v>297</v>
      </c>
      <c r="D88" s="279" t="s">
        <v>298</v>
      </c>
      <c r="E88" s="104" t="s">
        <v>179</v>
      </c>
      <c r="F88" s="107">
        <v>335.5</v>
      </c>
      <c r="G88" s="107">
        <v>60.5</v>
      </c>
      <c r="H88" s="102" t="s">
        <v>116</v>
      </c>
      <c r="I88" s="107">
        <f>IF(H88="SI",F88-G88,F88)</f>
        <v>275</v>
      </c>
      <c r="J88" s="280" t="s">
        <v>299</v>
      </c>
      <c r="K88" s="103">
        <v>2021</v>
      </c>
      <c r="L88" s="103">
        <v>889</v>
      </c>
      <c r="M88" s="104" t="s">
        <v>277</v>
      </c>
      <c r="N88" s="103">
        <v>2</v>
      </c>
      <c r="O88" s="106" t="s">
        <v>120</v>
      </c>
      <c r="P88" s="103">
        <v>1010203</v>
      </c>
      <c r="Q88" s="103">
        <v>140</v>
      </c>
      <c r="R88" s="103">
        <v>22</v>
      </c>
      <c r="S88" s="103">
        <v>21</v>
      </c>
      <c r="T88" s="108">
        <v>2020</v>
      </c>
      <c r="U88" s="108">
        <v>127</v>
      </c>
      <c r="V88" s="108">
        <v>0</v>
      </c>
      <c r="W88" s="109" t="s">
        <v>119</v>
      </c>
      <c r="X88" s="103">
        <v>211</v>
      </c>
      <c r="Y88" s="104" t="s">
        <v>297</v>
      </c>
      <c r="Z88" s="281" t="s">
        <v>300</v>
      </c>
      <c r="AA88" s="281" t="s">
        <v>297</v>
      </c>
      <c r="AB88" s="282">
        <f>AA88-Z88</f>
        <v>-23</v>
      </c>
      <c r="AC88" s="283">
        <f>IF(AE88="SI",0,I88)</f>
        <v>275</v>
      </c>
      <c r="AD88" s="284">
        <f>AC88*AB88</f>
        <v>-6325</v>
      </c>
      <c r="AE88" s="285" t="s">
        <v>122</v>
      </c>
    </row>
    <row r="89" spans="1:31" ht="15">
      <c r="A89" s="103">
        <v>2021</v>
      </c>
      <c r="B89" s="103">
        <v>76</v>
      </c>
      <c r="C89" s="104" t="s">
        <v>297</v>
      </c>
      <c r="D89" s="279" t="s">
        <v>301</v>
      </c>
      <c r="E89" s="104" t="s">
        <v>200</v>
      </c>
      <c r="F89" s="107">
        <v>37.58</v>
      </c>
      <c r="G89" s="107">
        <v>6.78</v>
      </c>
      <c r="H89" s="102" t="s">
        <v>116</v>
      </c>
      <c r="I89" s="107">
        <f>IF(H89="SI",F89-G89,F89)</f>
        <v>30.799999999999997</v>
      </c>
      <c r="J89" s="280" t="s">
        <v>119</v>
      </c>
      <c r="K89" s="103">
        <v>2021</v>
      </c>
      <c r="L89" s="103">
        <v>588</v>
      </c>
      <c r="M89" s="104" t="s">
        <v>200</v>
      </c>
      <c r="N89" s="103">
        <v>3</v>
      </c>
      <c r="O89" s="106" t="s">
        <v>246</v>
      </c>
      <c r="P89" s="103">
        <v>1010303</v>
      </c>
      <c r="Q89" s="103">
        <v>250</v>
      </c>
      <c r="R89" s="103">
        <v>26</v>
      </c>
      <c r="S89" s="103">
        <v>5</v>
      </c>
      <c r="T89" s="108">
        <v>2020</v>
      </c>
      <c r="U89" s="108">
        <v>486</v>
      </c>
      <c r="V89" s="108">
        <v>0</v>
      </c>
      <c r="W89" s="109" t="s">
        <v>119</v>
      </c>
      <c r="X89" s="103">
        <v>212</v>
      </c>
      <c r="Y89" s="104" t="s">
        <v>297</v>
      </c>
      <c r="Z89" s="281" t="s">
        <v>201</v>
      </c>
      <c r="AA89" s="281" t="s">
        <v>297</v>
      </c>
      <c r="AB89" s="282">
        <f>AA89-Z89</f>
        <v>-1</v>
      </c>
      <c r="AC89" s="283">
        <f>IF(AE89="SI",0,I89)</f>
        <v>30.799999999999997</v>
      </c>
      <c r="AD89" s="284">
        <f>AC89*AB89</f>
        <v>-30.799999999999997</v>
      </c>
      <c r="AE89" s="285" t="s">
        <v>122</v>
      </c>
    </row>
    <row r="90" spans="1:31" ht="15">
      <c r="A90" s="103">
        <v>2021</v>
      </c>
      <c r="B90" s="103">
        <v>77</v>
      </c>
      <c r="C90" s="104" t="s">
        <v>297</v>
      </c>
      <c r="D90" s="279" t="s">
        <v>302</v>
      </c>
      <c r="E90" s="104" t="s">
        <v>200</v>
      </c>
      <c r="F90" s="107">
        <v>997.05</v>
      </c>
      <c r="G90" s="107">
        <v>179.8</v>
      </c>
      <c r="H90" s="102" t="s">
        <v>116</v>
      </c>
      <c r="I90" s="107">
        <f>IF(H90="SI",F90-G90,F90)</f>
        <v>817.25</v>
      </c>
      <c r="J90" s="280" t="s">
        <v>119</v>
      </c>
      <c r="K90" s="103">
        <v>2021</v>
      </c>
      <c r="L90" s="103">
        <v>594</v>
      </c>
      <c r="M90" s="104" t="s">
        <v>169</v>
      </c>
      <c r="N90" s="103">
        <v>3</v>
      </c>
      <c r="O90" s="106" t="s">
        <v>246</v>
      </c>
      <c r="P90" s="103">
        <v>1010303</v>
      </c>
      <c r="Q90" s="103">
        <v>250</v>
      </c>
      <c r="R90" s="103">
        <v>26</v>
      </c>
      <c r="S90" s="103">
        <v>5</v>
      </c>
      <c r="T90" s="108">
        <v>2020</v>
      </c>
      <c r="U90" s="108">
        <v>486</v>
      </c>
      <c r="V90" s="108">
        <v>0</v>
      </c>
      <c r="W90" s="109" t="s">
        <v>119</v>
      </c>
      <c r="X90" s="103">
        <v>213</v>
      </c>
      <c r="Y90" s="104" t="s">
        <v>297</v>
      </c>
      <c r="Z90" s="281" t="s">
        <v>242</v>
      </c>
      <c r="AA90" s="281" t="s">
        <v>297</v>
      </c>
      <c r="AB90" s="282">
        <f>AA90-Z90</f>
        <v>-2</v>
      </c>
      <c r="AC90" s="283">
        <f>IF(AE90="SI",0,I90)</f>
        <v>817.25</v>
      </c>
      <c r="AD90" s="284">
        <f>AC90*AB90</f>
        <v>-1634.5</v>
      </c>
      <c r="AE90" s="285" t="s">
        <v>122</v>
      </c>
    </row>
    <row r="91" spans="1:31" ht="15">
      <c r="A91" s="103">
        <v>2021</v>
      </c>
      <c r="B91" s="103">
        <v>78</v>
      </c>
      <c r="C91" s="104" t="s">
        <v>297</v>
      </c>
      <c r="D91" s="279" t="s">
        <v>303</v>
      </c>
      <c r="E91" s="104" t="s">
        <v>200</v>
      </c>
      <c r="F91" s="107">
        <v>5516.84</v>
      </c>
      <c r="G91" s="107">
        <v>994.84</v>
      </c>
      <c r="H91" s="102" t="s">
        <v>116</v>
      </c>
      <c r="I91" s="107">
        <f>IF(H91="SI",F91-G91,F91)</f>
        <v>4522</v>
      </c>
      <c r="J91" s="280" t="s">
        <v>119</v>
      </c>
      <c r="K91" s="103">
        <v>2021</v>
      </c>
      <c r="L91" s="103">
        <v>586</v>
      </c>
      <c r="M91" s="104" t="s">
        <v>200</v>
      </c>
      <c r="N91" s="103">
        <v>3</v>
      </c>
      <c r="O91" s="106" t="s">
        <v>246</v>
      </c>
      <c r="P91" s="103">
        <v>1010303</v>
      </c>
      <c r="Q91" s="103">
        <v>250</v>
      </c>
      <c r="R91" s="103">
        <v>26</v>
      </c>
      <c r="S91" s="103">
        <v>5</v>
      </c>
      <c r="T91" s="108">
        <v>2020</v>
      </c>
      <c r="U91" s="108">
        <v>486</v>
      </c>
      <c r="V91" s="108">
        <v>0</v>
      </c>
      <c r="W91" s="109" t="s">
        <v>119</v>
      </c>
      <c r="X91" s="103">
        <v>214</v>
      </c>
      <c r="Y91" s="104" t="s">
        <v>297</v>
      </c>
      <c r="Z91" s="281" t="s">
        <v>201</v>
      </c>
      <c r="AA91" s="281" t="s">
        <v>297</v>
      </c>
      <c r="AB91" s="282">
        <f>AA91-Z91</f>
        <v>-1</v>
      </c>
      <c r="AC91" s="283">
        <f>IF(AE91="SI",0,I91)</f>
        <v>4522</v>
      </c>
      <c r="AD91" s="284">
        <f>AC91*AB91</f>
        <v>-4522</v>
      </c>
      <c r="AE91" s="285" t="s">
        <v>122</v>
      </c>
    </row>
    <row r="92" spans="1:31" ht="15">
      <c r="A92" s="103">
        <v>2021</v>
      </c>
      <c r="B92" s="103">
        <v>79</v>
      </c>
      <c r="C92" s="104" t="s">
        <v>304</v>
      </c>
      <c r="D92" s="279" t="s">
        <v>305</v>
      </c>
      <c r="E92" s="104" t="s">
        <v>306</v>
      </c>
      <c r="F92" s="107">
        <v>2095</v>
      </c>
      <c r="G92" s="107">
        <v>151.51</v>
      </c>
      <c r="H92" s="102" t="s">
        <v>116</v>
      </c>
      <c r="I92" s="107">
        <f>IF(H92="SI",F92-G92,F92)</f>
        <v>1943.49</v>
      </c>
      <c r="J92" s="280" t="s">
        <v>307</v>
      </c>
      <c r="K92" s="103">
        <v>2021</v>
      </c>
      <c r="L92" s="103">
        <v>1048</v>
      </c>
      <c r="M92" s="104" t="s">
        <v>308</v>
      </c>
      <c r="N92" s="103">
        <v>4</v>
      </c>
      <c r="O92" s="106" t="s">
        <v>173</v>
      </c>
      <c r="P92" s="103">
        <v>1050102</v>
      </c>
      <c r="Q92" s="103">
        <v>2000</v>
      </c>
      <c r="R92" s="103">
        <v>57</v>
      </c>
      <c r="S92" s="103">
        <v>2</v>
      </c>
      <c r="T92" s="108">
        <v>2020</v>
      </c>
      <c r="U92" s="108">
        <v>409</v>
      </c>
      <c r="V92" s="108">
        <v>0</v>
      </c>
      <c r="W92" s="109" t="s">
        <v>119</v>
      </c>
      <c r="X92" s="103">
        <v>215</v>
      </c>
      <c r="Y92" s="104" t="s">
        <v>304</v>
      </c>
      <c r="Z92" s="281" t="s">
        <v>309</v>
      </c>
      <c r="AA92" s="281" t="s">
        <v>304</v>
      </c>
      <c r="AB92" s="282">
        <f>AA92-Z92</f>
        <v>-29</v>
      </c>
      <c r="AC92" s="283">
        <f>IF(AE92="SI",0,I92)</f>
        <v>1943.49</v>
      </c>
      <c r="AD92" s="284">
        <f>AC92*AB92</f>
        <v>-56361.21</v>
      </c>
      <c r="AE92" s="285" t="s">
        <v>122</v>
      </c>
    </row>
    <row r="93" spans="1:31" ht="15">
      <c r="A93" s="103">
        <v>2021</v>
      </c>
      <c r="B93" s="103">
        <v>80</v>
      </c>
      <c r="C93" s="104" t="s">
        <v>304</v>
      </c>
      <c r="D93" s="279" t="s">
        <v>310</v>
      </c>
      <c r="E93" s="104" t="s">
        <v>311</v>
      </c>
      <c r="F93" s="107">
        <v>2256.84</v>
      </c>
      <c r="G93" s="107">
        <v>166.84</v>
      </c>
      <c r="H93" s="102" t="s">
        <v>116</v>
      </c>
      <c r="I93" s="107">
        <f>IF(H93="SI",F93-G93,F93)</f>
        <v>2090</v>
      </c>
      <c r="J93" s="280" t="s">
        <v>307</v>
      </c>
      <c r="K93" s="103">
        <v>2021</v>
      </c>
      <c r="L93" s="103">
        <v>777</v>
      </c>
      <c r="M93" s="104" t="s">
        <v>265</v>
      </c>
      <c r="N93" s="103">
        <v>4</v>
      </c>
      <c r="O93" s="106" t="s">
        <v>173</v>
      </c>
      <c r="P93" s="103">
        <v>1050102</v>
      </c>
      <c r="Q93" s="103">
        <v>2000</v>
      </c>
      <c r="R93" s="103">
        <v>57</v>
      </c>
      <c r="S93" s="103">
        <v>2</v>
      </c>
      <c r="T93" s="108">
        <v>2020</v>
      </c>
      <c r="U93" s="108">
        <v>409</v>
      </c>
      <c r="V93" s="108">
        <v>0</v>
      </c>
      <c r="W93" s="109" t="s">
        <v>119</v>
      </c>
      <c r="X93" s="103">
        <v>0</v>
      </c>
      <c r="Y93" s="104" t="s">
        <v>304</v>
      </c>
      <c r="Z93" s="281" t="s">
        <v>276</v>
      </c>
      <c r="AA93" s="281" t="s">
        <v>304</v>
      </c>
      <c r="AB93" s="282">
        <f>AA93-Z93</f>
        <v>-9</v>
      </c>
      <c r="AC93" s="283">
        <f>IF(AE93="SI",0,I93)</f>
        <v>2090</v>
      </c>
      <c r="AD93" s="284">
        <f>AC93*AB93</f>
        <v>-18810</v>
      </c>
      <c r="AE93" s="285" t="s">
        <v>122</v>
      </c>
    </row>
    <row r="94" spans="1:31" ht="15">
      <c r="A94" s="103">
        <v>2021</v>
      </c>
      <c r="B94" s="103">
        <v>81</v>
      </c>
      <c r="C94" s="104" t="s">
        <v>304</v>
      </c>
      <c r="D94" s="279" t="s">
        <v>312</v>
      </c>
      <c r="E94" s="104" t="s">
        <v>306</v>
      </c>
      <c r="F94" s="107">
        <v>-2256.84</v>
      </c>
      <c r="G94" s="107">
        <v>-166.84</v>
      </c>
      <c r="H94" s="102" t="s">
        <v>116</v>
      </c>
      <c r="I94" s="107">
        <f>IF(H94="SI",F94-G94,F94)</f>
        <v>-2090</v>
      </c>
      <c r="J94" s="280" t="s">
        <v>307</v>
      </c>
      <c r="K94" s="103">
        <v>2021</v>
      </c>
      <c r="L94" s="103">
        <v>1047</v>
      </c>
      <c r="M94" s="104" t="s">
        <v>308</v>
      </c>
      <c r="N94" s="103">
        <v>4</v>
      </c>
      <c r="O94" s="106" t="s">
        <v>173</v>
      </c>
      <c r="P94" s="103">
        <v>1050102</v>
      </c>
      <c r="Q94" s="103">
        <v>2000</v>
      </c>
      <c r="R94" s="103">
        <v>57</v>
      </c>
      <c r="S94" s="103">
        <v>2</v>
      </c>
      <c r="T94" s="108">
        <v>2020</v>
      </c>
      <c r="U94" s="108">
        <v>409</v>
      </c>
      <c r="V94" s="108">
        <v>0</v>
      </c>
      <c r="W94" s="109" t="s">
        <v>119</v>
      </c>
      <c r="X94" s="103">
        <v>0</v>
      </c>
      <c r="Y94" s="104" t="s">
        <v>304</v>
      </c>
      <c r="Z94" s="281" t="s">
        <v>309</v>
      </c>
      <c r="AA94" s="281" t="s">
        <v>304</v>
      </c>
      <c r="AB94" s="282">
        <f>AA94-Z94</f>
        <v>-29</v>
      </c>
      <c r="AC94" s="283">
        <f>IF(AE94="SI",0,I94)</f>
        <v>-2090</v>
      </c>
      <c r="AD94" s="284">
        <f>AC94*AB94</f>
        <v>60610</v>
      </c>
      <c r="AE94" s="285" t="s">
        <v>122</v>
      </c>
    </row>
    <row r="95" spans="1:31" ht="15">
      <c r="A95" s="103">
        <v>2021</v>
      </c>
      <c r="B95" s="103">
        <v>82</v>
      </c>
      <c r="C95" s="104" t="s">
        <v>304</v>
      </c>
      <c r="D95" s="279" t="s">
        <v>313</v>
      </c>
      <c r="E95" s="104" t="s">
        <v>195</v>
      </c>
      <c r="F95" s="107">
        <v>882.72</v>
      </c>
      <c r="G95" s="107">
        <v>33.95</v>
      </c>
      <c r="H95" s="102" t="s">
        <v>116</v>
      </c>
      <c r="I95" s="107">
        <f>IF(H95="SI",F95-G95,F95)</f>
        <v>848.77</v>
      </c>
      <c r="J95" s="280" t="s">
        <v>314</v>
      </c>
      <c r="K95" s="103">
        <v>2021</v>
      </c>
      <c r="L95" s="103">
        <v>964</v>
      </c>
      <c r="M95" s="104" t="s">
        <v>315</v>
      </c>
      <c r="N95" s="103">
        <v>4</v>
      </c>
      <c r="O95" s="106" t="s">
        <v>173</v>
      </c>
      <c r="P95" s="103">
        <v>1040103</v>
      </c>
      <c r="Q95" s="103">
        <v>1460</v>
      </c>
      <c r="R95" s="103">
        <v>49</v>
      </c>
      <c r="S95" s="103">
        <v>1</v>
      </c>
      <c r="T95" s="108">
        <v>2021</v>
      </c>
      <c r="U95" s="108">
        <v>360</v>
      </c>
      <c r="V95" s="108">
        <v>0</v>
      </c>
      <c r="W95" s="109" t="s">
        <v>119</v>
      </c>
      <c r="X95" s="103">
        <v>216</v>
      </c>
      <c r="Y95" s="104" t="s">
        <v>304</v>
      </c>
      <c r="Z95" s="281" t="s">
        <v>316</v>
      </c>
      <c r="AA95" s="281" t="s">
        <v>304</v>
      </c>
      <c r="AB95" s="282">
        <f>AA95-Z95</f>
        <v>-22</v>
      </c>
      <c r="AC95" s="283">
        <f>IF(AE95="SI",0,I95)</f>
        <v>848.77</v>
      </c>
      <c r="AD95" s="284">
        <f>AC95*AB95</f>
        <v>-18672.94</v>
      </c>
      <c r="AE95" s="285" t="s">
        <v>122</v>
      </c>
    </row>
    <row r="96" spans="1:31" ht="15">
      <c r="A96" s="103">
        <v>2021</v>
      </c>
      <c r="B96" s="103">
        <v>82</v>
      </c>
      <c r="C96" s="104" t="s">
        <v>304</v>
      </c>
      <c r="D96" s="279" t="s">
        <v>313</v>
      </c>
      <c r="E96" s="104" t="s">
        <v>195</v>
      </c>
      <c r="F96" s="107">
        <v>540</v>
      </c>
      <c r="G96" s="107">
        <v>20.77</v>
      </c>
      <c r="H96" s="102" t="s">
        <v>116</v>
      </c>
      <c r="I96" s="107">
        <f>IF(H96="SI",F96-G96,F96)</f>
        <v>519.23</v>
      </c>
      <c r="J96" s="280" t="s">
        <v>314</v>
      </c>
      <c r="K96" s="103">
        <v>2021</v>
      </c>
      <c r="L96" s="103">
        <v>964</v>
      </c>
      <c r="M96" s="104" t="s">
        <v>315</v>
      </c>
      <c r="N96" s="103">
        <v>4</v>
      </c>
      <c r="O96" s="106" t="s">
        <v>173</v>
      </c>
      <c r="P96" s="103">
        <v>1040103</v>
      </c>
      <c r="Q96" s="103">
        <v>1460</v>
      </c>
      <c r="R96" s="103">
        <v>49</v>
      </c>
      <c r="S96" s="103">
        <v>2</v>
      </c>
      <c r="T96" s="108">
        <v>2021</v>
      </c>
      <c r="U96" s="108">
        <v>511</v>
      </c>
      <c r="V96" s="108">
        <v>0</v>
      </c>
      <c r="W96" s="109" t="s">
        <v>119</v>
      </c>
      <c r="X96" s="103">
        <v>217</v>
      </c>
      <c r="Y96" s="104" t="s">
        <v>304</v>
      </c>
      <c r="Z96" s="281" t="s">
        <v>316</v>
      </c>
      <c r="AA96" s="281" t="s">
        <v>304</v>
      </c>
      <c r="AB96" s="282">
        <f>AA96-Z96</f>
        <v>-22</v>
      </c>
      <c r="AC96" s="283">
        <f>IF(AE96="SI",0,I96)</f>
        <v>519.23</v>
      </c>
      <c r="AD96" s="284">
        <f>AC96*AB96</f>
        <v>-11423.060000000001</v>
      </c>
      <c r="AE96" s="285" t="s">
        <v>122</v>
      </c>
    </row>
    <row r="97" spans="1:31" ht="15">
      <c r="A97" s="103">
        <v>2021</v>
      </c>
      <c r="B97" s="103">
        <v>83</v>
      </c>
      <c r="C97" s="104" t="s">
        <v>304</v>
      </c>
      <c r="D97" s="279" t="s">
        <v>317</v>
      </c>
      <c r="E97" s="104" t="s">
        <v>242</v>
      </c>
      <c r="F97" s="107">
        <v>500</v>
      </c>
      <c r="G97" s="107">
        <v>23.81</v>
      </c>
      <c r="H97" s="102" t="s">
        <v>116</v>
      </c>
      <c r="I97" s="107">
        <f>IF(H97="SI",F97-G97,F97)</f>
        <v>476.19</v>
      </c>
      <c r="J97" s="280" t="s">
        <v>172</v>
      </c>
      <c r="K97" s="103">
        <v>2021</v>
      </c>
      <c r="L97" s="103">
        <v>1035</v>
      </c>
      <c r="M97" s="104" t="s">
        <v>306</v>
      </c>
      <c r="N97" s="103">
        <v>4</v>
      </c>
      <c r="O97" s="106" t="s">
        <v>173</v>
      </c>
      <c r="P97" s="103">
        <v>1100405</v>
      </c>
      <c r="Q97" s="103">
        <v>4120</v>
      </c>
      <c r="R97" s="103">
        <v>62</v>
      </c>
      <c r="S97" s="103">
        <v>2</v>
      </c>
      <c r="T97" s="108">
        <v>2021</v>
      </c>
      <c r="U97" s="108">
        <v>512</v>
      </c>
      <c r="V97" s="108">
        <v>0</v>
      </c>
      <c r="W97" s="109" t="s">
        <v>119</v>
      </c>
      <c r="X97" s="103">
        <v>218</v>
      </c>
      <c r="Y97" s="104" t="s">
        <v>304</v>
      </c>
      <c r="Z97" s="281" t="s">
        <v>318</v>
      </c>
      <c r="AA97" s="281" t="s">
        <v>304</v>
      </c>
      <c r="AB97" s="282">
        <f>AA97-Z97</f>
        <v>-26</v>
      </c>
      <c r="AC97" s="283">
        <f>IF(AE97="SI",0,I97)</f>
        <v>476.19</v>
      </c>
      <c r="AD97" s="284">
        <f>AC97*AB97</f>
        <v>-12380.94</v>
      </c>
      <c r="AE97" s="285" t="s">
        <v>122</v>
      </c>
    </row>
    <row r="98" spans="1:31" ht="15">
      <c r="A98" s="103">
        <v>2021</v>
      </c>
      <c r="B98" s="103">
        <v>84</v>
      </c>
      <c r="C98" s="104" t="s">
        <v>319</v>
      </c>
      <c r="D98" s="279" t="s">
        <v>320</v>
      </c>
      <c r="E98" s="104" t="s">
        <v>195</v>
      </c>
      <c r="F98" s="107">
        <v>324.84</v>
      </c>
      <c r="G98" s="107">
        <v>58.58</v>
      </c>
      <c r="H98" s="102" t="s">
        <v>116</v>
      </c>
      <c r="I98" s="107">
        <f>IF(H98="SI",F98-G98,F98)</f>
        <v>266.26</v>
      </c>
      <c r="J98" s="280" t="s">
        <v>147</v>
      </c>
      <c r="K98" s="103">
        <v>2021</v>
      </c>
      <c r="L98" s="103">
        <v>979</v>
      </c>
      <c r="M98" s="104" t="s">
        <v>315</v>
      </c>
      <c r="N98" s="103">
        <v>2</v>
      </c>
      <c r="O98" s="106" t="s">
        <v>120</v>
      </c>
      <c r="P98" s="103">
        <v>1010203</v>
      </c>
      <c r="Q98" s="103">
        <v>140</v>
      </c>
      <c r="R98" s="103">
        <v>22</v>
      </c>
      <c r="S98" s="103">
        <v>6</v>
      </c>
      <c r="T98" s="108">
        <v>2021</v>
      </c>
      <c r="U98" s="108">
        <v>100</v>
      </c>
      <c r="V98" s="108">
        <v>0</v>
      </c>
      <c r="W98" s="109" t="s">
        <v>321</v>
      </c>
      <c r="X98" s="103">
        <v>267</v>
      </c>
      <c r="Y98" s="104" t="s">
        <v>322</v>
      </c>
      <c r="Z98" s="281" t="s">
        <v>316</v>
      </c>
      <c r="AA98" s="281" t="s">
        <v>322</v>
      </c>
      <c r="AB98" s="282">
        <f>AA98-Z98</f>
        <v>-14</v>
      </c>
      <c r="AC98" s="283">
        <f>IF(AE98="SI",0,I98)</f>
        <v>266.26</v>
      </c>
      <c r="AD98" s="284">
        <f>AC98*AB98</f>
        <v>-3727.64</v>
      </c>
      <c r="AE98" s="285" t="s">
        <v>122</v>
      </c>
    </row>
    <row r="99" spans="1:31" ht="15">
      <c r="A99" s="103">
        <v>2021</v>
      </c>
      <c r="B99" s="103">
        <v>85</v>
      </c>
      <c r="C99" s="104" t="s">
        <v>319</v>
      </c>
      <c r="D99" s="279" t="s">
        <v>323</v>
      </c>
      <c r="E99" s="104" t="s">
        <v>195</v>
      </c>
      <c r="F99" s="107">
        <v>101.7</v>
      </c>
      <c r="G99" s="107">
        <v>18.34</v>
      </c>
      <c r="H99" s="102" t="s">
        <v>116</v>
      </c>
      <c r="I99" s="107">
        <f>IF(H99="SI",F99-G99,F99)</f>
        <v>83.36</v>
      </c>
      <c r="J99" s="280" t="s">
        <v>147</v>
      </c>
      <c r="K99" s="103">
        <v>2021</v>
      </c>
      <c r="L99" s="103">
        <v>977</v>
      </c>
      <c r="M99" s="104" t="s">
        <v>315</v>
      </c>
      <c r="N99" s="103">
        <v>2</v>
      </c>
      <c r="O99" s="106" t="s">
        <v>120</v>
      </c>
      <c r="P99" s="103">
        <v>1010203</v>
      </c>
      <c r="Q99" s="103">
        <v>140</v>
      </c>
      <c r="R99" s="103">
        <v>22</v>
      </c>
      <c r="S99" s="103">
        <v>7</v>
      </c>
      <c r="T99" s="108">
        <v>2021</v>
      </c>
      <c r="U99" s="108">
        <v>101</v>
      </c>
      <c r="V99" s="108">
        <v>0</v>
      </c>
      <c r="W99" s="109" t="s">
        <v>321</v>
      </c>
      <c r="X99" s="103">
        <v>268</v>
      </c>
      <c r="Y99" s="104" t="s">
        <v>322</v>
      </c>
      <c r="Z99" s="281" t="s">
        <v>316</v>
      </c>
      <c r="AA99" s="281" t="s">
        <v>322</v>
      </c>
      <c r="AB99" s="282">
        <f>AA99-Z99</f>
        <v>-14</v>
      </c>
      <c r="AC99" s="283">
        <f>IF(AE99="SI",0,I99)</f>
        <v>83.36</v>
      </c>
      <c r="AD99" s="284">
        <f>AC99*AB99</f>
        <v>-1167.04</v>
      </c>
      <c r="AE99" s="285" t="s">
        <v>122</v>
      </c>
    </row>
    <row r="100" spans="1:31" ht="15">
      <c r="A100" s="103">
        <v>2021</v>
      </c>
      <c r="B100" s="103">
        <v>86</v>
      </c>
      <c r="C100" s="104" t="s">
        <v>319</v>
      </c>
      <c r="D100" s="279" t="s">
        <v>324</v>
      </c>
      <c r="E100" s="104" t="s">
        <v>195</v>
      </c>
      <c r="F100" s="107">
        <v>17.98</v>
      </c>
      <c r="G100" s="107">
        <v>3.24</v>
      </c>
      <c r="H100" s="102" t="s">
        <v>116</v>
      </c>
      <c r="I100" s="107">
        <f>IF(H100="SI",F100-G100,F100)</f>
        <v>14.74</v>
      </c>
      <c r="J100" s="280" t="s">
        <v>147</v>
      </c>
      <c r="K100" s="103">
        <v>2021</v>
      </c>
      <c r="L100" s="103">
        <v>976</v>
      </c>
      <c r="M100" s="104" t="s">
        <v>315</v>
      </c>
      <c r="N100" s="103">
        <v>2</v>
      </c>
      <c r="O100" s="106" t="s">
        <v>120</v>
      </c>
      <c r="P100" s="103">
        <v>1010503</v>
      </c>
      <c r="Q100" s="103">
        <v>470</v>
      </c>
      <c r="R100" s="103">
        <v>25</v>
      </c>
      <c r="S100" s="103">
        <v>10</v>
      </c>
      <c r="T100" s="108">
        <v>2021</v>
      </c>
      <c r="U100" s="108">
        <v>110</v>
      </c>
      <c r="V100" s="108">
        <v>0</v>
      </c>
      <c r="W100" s="109" t="s">
        <v>321</v>
      </c>
      <c r="X100" s="103">
        <v>273</v>
      </c>
      <c r="Y100" s="104" t="s">
        <v>322</v>
      </c>
      <c r="Z100" s="281" t="s">
        <v>316</v>
      </c>
      <c r="AA100" s="281" t="s">
        <v>322</v>
      </c>
      <c r="AB100" s="282">
        <f>AA100-Z100</f>
        <v>-14</v>
      </c>
      <c r="AC100" s="283">
        <f>IF(AE100="SI",0,I100)</f>
        <v>14.74</v>
      </c>
      <c r="AD100" s="284">
        <f>AC100*AB100</f>
        <v>-206.36</v>
      </c>
      <c r="AE100" s="285" t="s">
        <v>122</v>
      </c>
    </row>
    <row r="101" spans="1:31" ht="15">
      <c r="A101" s="103">
        <v>2021</v>
      </c>
      <c r="B101" s="103">
        <v>87</v>
      </c>
      <c r="C101" s="104" t="s">
        <v>319</v>
      </c>
      <c r="D101" s="279" t="s">
        <v>325</v>
      </c>
      <c r="E101" s="104" t="s">
        <v>195</v>
      </c>
      <c r="F101" s="107">
        <v>75.99</v>
      </c>
      <c r="G101" s="107">
        <v>13.7</v>
      </c>
      <c r="H101" s="102" t="s">
        <v>116</v>
      </c>
      <c r="I101" s="107">
        <f>IF(H101="SI",F101-G101,F101)</f>
        <v>62.28999999999999</v>
      </c>
      <c r="J101" s="280" t="s">
        <v>147</v>
      </c>
      <c r="K101" s="103">
        <v>2021</v>
      </c>
      <c r="L101" s="103">
        <v>973</v>
      </c>
      <c r="M101" s="104" t="s">
        <v>315</v>
      </c>
      <c r="N101" s="103">
        <v>2</v>
      </c>
      <c r="O101" s="106" t="s">
        <v>120</v>
      </c>
      <c r="P101" s="103">
        <v>1010203</v>
      </c>
      <c r="Q101" s="103">
        <v>140</v>
      </c>
      <c r="R101" s="103">
        <v>22</v>
      </c>
      <c r="S101" s="103">
        <v>11</v>
      </c>
      <c r="T101" s="108">
        <v>2021</v>
      </c>
      <c r="U101" s="108">
        <v>114</v>
      </c>
      <c r="V101" s="108">
        <v>0</v>
      </c>
      <c r="W101" s="109" t="s">
        <v>321</v>
      </c>
      <c r="X101" s="103">
        <v>269</v>
      </c>
      <c r="Y101" s="104" t="s">
        <v>322</v>
      </c>
      <c r="Z101" s="281" t="s">
        <v>316</v>
      </c>
      <c r="AA101" s="281" t="s">
        <v>322</v>
      </c>
      <c r="AB101" s="282">
        <f>AA101-Z101</f>
        <v>-14</v>
      </c>
      <c r="AC101" s="283">
        <f>IF(AE101="SI",0,I101)</f>
        <v>62.28999999999999</v>
      </c>
      <c r="AD101" s="284">
        <f>AC101*AB101</f>
        <v>-872.06</v>
      </c>
      <c r="AE101" s="285" t="s">
        <v>122</v>
      </c>
    </row>
    <row r="102" spans="1:31" ht="15">
      <c r="A102" s="103">
        <v>2021</v>
      </c>
      <c r="B102" s="103">
        <v>88</v>
      </c>
      <c r="C102" s="104" t="s">
        <v>319</v>
      </c>
      <c r="D102" s="279" t="s">
        <v>326</v>
      </c>
      <c r="E102" s="104" t="s">
        <v>195</v>
      </c>
      <c r="F102" s="107">
        <v>23.49</v>
      </c>
      <c r="G102" s="107">
        <v>4.24</v>
      </c>
      <c r="H102" s="102" t="s">
        <v>116</v>
      </c>
      <c r="I102" s="107">
        <f>IF(H102="SI",F102-G102,F102)</f>
        <v>19.25</v>
      </c>
      <c r="J102" s="280" t="s">
        <v>147</v>
      </c>
      <c r="K102" s="103">
        <v>2021</v>
      </c>
      <c r="L102" s="103">
        <v>970</v>
      </c>
      <c r="M102" s="104" t="s">
        <v>315</v>
      </c>
      <c r="N102" s="103">
        <v>2</v>
      </c>
      <c r="O102" s="106" t="s">
        <v>120</v>
      </c>
      <c r="P102" s="103">
        <v>1080103</v>
      </c>
      <c r="Q102" s="103">
        <v>2780</v>
      </c>
      <c r="R102" s="103">
        <v>66</v>
      </c>
      <c r="S102" s="103">
        <v>2</v>
      </c>
      <c r="T102" s="108">
        <v>2021</v>
      </c>
      <c r="U102" s="108">
        <v>115</v>
      </c>
      <c r="V102" s="108">
        <v>0</v>
      </c>
      <c r="W102" s="109" t="s">
        <v>321</v>
      </c>
      <c r="X102" s="103">
        <v>274</v>
      </c>
      <c r="Y102" s="104" t="s">
        <v>322</v>
      </c>
      <c r="Z102" s="281" t="s">
        <v>316</v>
      </c>
      <c r="AA102" s="281" t="s">
        <v>322</v>
      </c>
      <c r="AB102" s="282">
        <f>AA102-Z102</f>
        <v>-14</v>
      </c>
      <c r="AC102" s="283">
        <f>IF(AE102="SI",0,I102)</f>
        <v>19.25</v>
      </c>
      <c r="AD102" s="284">
        <f>AC102*AB102</f>
        <v>-269.5</v>
      </c>
      <c r="AE102" s="285" t="s">
        <v>122</v>
      </c>
    </row>
    <row r="103" spans="1:31" ht="15">
      <c r="A103" s="103">
        <v>2021</v>
      </c>
      <c r="B103" s="103">
        <v>89</v>
      </c>
      <c r="C103" s="104" t="s">
        <v>319</v>
      </c>
      <c r="D103" s="279" t="s">
        <v>327</v>
      </c>
      <c r="E103" s="104" t="s">
        <v>195</v>
      </c>
      <c r="F103" s="107">
        <v>567.5</v>
      </c>
      <c r="G103" s="107">
        <v>102.34</v>
      </c>
      <c r="H103" s="102" t="s">
        <v>116</v>
      </c>
      <c r="I103" s="107">
        <f>IF(H103="SI",F103-G103,F103)</f>
        <v>465.15999999999997</v>
      </c>
      <c r="J103" s="280" t="s">
        <v>147</v>
      </c>
      <c r="K103" s="103">
        <v>2021</v>
      </c>
      <c r="L103" s="103">
        <v>978</v>
      </c>
      <c r="M103" s="104" t="s">
        <v>315</v>
      </c>
      <c r="N103" s="103">
        <v>2</v>
      </c>
      <c r="O103" s="106" t="s">
        <v>120</v>
      </c>
      <c r="P103" s="103">
        <v>1080203</v>
      </c>
      <c r="Q103" s="103">
        <v>2890</v>
      </c>
      <c r="R103" s="103">
        <v>69</v>
      </c>
      <c r="S103" s="103">
        <v>1</v>
      </c>
      <c r="T103" s="108">
        <v>2021</v>
      </c>
      <c r="U103" s="108">
        <v>113</v>
      </c>
      <c r="V103" s="108">
        <v>0</v>
      </c>
      <c r="W103" s="109" t="s">
        <v>321</v>
      </c>
      <c r="X103" s="103">
        <v>275</v>
      </c>
      <c r="Y103" s="104" t="s">
        <v>322</v>
      </c>
      <c r="Z103" s="281" t="s">
        <v>316</v>
      </c>
      <c r="AA103" s="281" t="s">
        <v>322</v>
      </c>
      <c r="AB103" s="282">
        <f>AA103-Z103</f>
        <v>-14</v>
      </c>
      <c r="AC103" s="283">
        <f>IF(AE103="SI",0,I103)</f>
        <v>465.15999999999997</v>
      </c>
      <c r="AD103" s="284">
        <f>AC103*AB103</f>
        <v>-6512.24</v>
      </c>
      <c r="AE103" s="285" t="s">
        <v>122</v>
      </c>
    </row>
    <row r="104" spans="1:31" ht="15">
      <c r="A104" s="103">
        <v>2021</v>
      </c>
      <c r="B104" s="103">
        <v>90</v>
      </c>
      <c r="C104" s="104" t="s">
        <v>319</v>
      </c>
      <c r="D104" s="279" t="s">
        <v>328</v>
      </c>
      <c r="E104" s="104" t="s">
        <v>195</v>
      </c>
      <c r="F104" s="107">
        <v>359.07</v>
      </c>
      <c r="G104" s="107">
        <v>64.75</v>
      </c>
      <c r="H104" s="102" t="s">
        <v>116</v>
      </c>
      <c r="I104" s="107">
        <f>IF(H104="SI",F104-G104,F104)</f>
        <v>294.32</v>
      </c>
      <c r="J104" s="280" t="s">
        <v>147</v>
      </c>
      <c r="K104" s="103">
        <v>2021</v>
      </c>
      <c r="L104" s="103">
        <v>980</v>
      </c>
      <c r="M104" s="104" t="s">
        <v>315</v>
      </c>
      <c r="N104" s="103">
        <v>2</v>
      </c>
      <c r="O104" s="106" t="s">
        <v>120</v>
      </c>
      <c r="P104" s="103">
        <v>1080203</v>
      </c>
      <c r="Q104" s="103">
        <v>2890</v>
      </c>
      <c r="R104" s="103">
        <v>69</v>
      </c>
      <c r="S104" s="103">
        <v>1</v>
      </c>
      <c r="T104" s="108">
        <v>2021</v>
      </c>
      <c r="U104" s="108">
        <v>113</v>
      </c>
      <c r="V104" s="108">
        <v>0</v>
      </c>
      <c r="W104" s="109" t="s">
        <v>321</v>
      </c>
      <c r="X104" s="103">
        <v>275</v>
      </c>
      <c r="Y104" s="104" t="s">
        <v>322</v>
      </c>
      <c r="Z104" s="281" t="s">
        <v>316</v>
      </c>
      <c r="AA104" s="281" t="s">
        <v>322</v>
      </c>
      <c r="AB104" s="282">
        <f>AA104-Z104</f>
        <v>-14</v>
      </c>
      <c r="AC104" s="283">
        <f>IF(AE104="SI",0,I104)</f>
        <v>294.32</v>
      </c>
      <c r="AD104" s="284">
        <f>AC104*AB104</f>
        <v>-4120.48</v>
      </c>
      <c r="AE104" s="285" t="s">
        <v>122</v>
      </c>
    </row>
    <row r="105" spans="1:31" ht="15">
      <c r="A105" s="103">
        <v>2021</v>
      </c>
      <c r="B105" s="103">
        <v>91</v>
      </c>
      <c r="C105" s="104" t="s">
        <v>319</v>
      </c>
      <c r="D105" s="279" t="s">
        <v>329</v>
      </c>
      <c r="E105" s="104" t="s">
        <v>195</v>
      </c>
      <c r="F105" s="107">
        <v>597.25</v>
      </c>
      <c r="G105" s="107">
        <v>107.7</v>
      </c>
      <c r="H105" s="102" t="s">
        <v>116</v>
      </c>
      <c r="I105" s="107">
        <f>IF(H105="SI",F105-G105,F105)</f>
        <v>489.55</v>
      </c>
      <c r="J105" s="280" t="s">
        <v>147</v>
      </c>
      <c r="K105" s="103">
        <v>2021</v>
      </c>
      <c r="L105" s="103">
        <v>974</v>
      </c>
      <c r="M105" s="104" t="s">
        <v>315</v>
      </c>
      <c r="N105" s="103">
        <v>2</v>
      </c>
      <c r="O105" s="106" t="s">
        <v>120</v>
      </c>
      <c r="P105" s="103">
        <v>1010203</v>
      </c>
      <c r="Q105" s="103">
        <v>140</v>
      </c>
      <c r="R105" s="103">
        <v>22</v>
      </c>
      <c r="S105" s="103">
        <v>3</v>
      </c>
      <c r="T105" s="108">
        <v>2021</v>
      </c>
      <c r="U105" s="108">
        <v>103</v>
      </c>
      <c r="V105" s="108">
        <v>0</v>
      </c>
      <c r="W105" s="109" t="s">
        <v>321</v>
      </c>
      <c r="X105" s="103">
        <v>265</v>
      </c>
      <c r="Y105" s="104" t="s">
        <v>322</v>
      </c>
      <c r="Z105" s="281" t="s">
        <v>316</v>
      </c>
      <c r="AA105" s="281" t="s">
        <v>322</v>
      </c>
      <c r="AB105" s="282">
        <f>AA105-Z105</f>
        <v>-14</v>
      </c>
      <c r="AC105" s="283">
        <f>IF(AE105="SI",0,I105)</f>
        <v>489.55</v>
      </c>
      <c r="AD105" s="284">
        <f>AC105*AB105</f>
        <v>-6853.7</v>
      </c>
      <c r="AE105" s="285" t="s">
        <v>122</v>
      </c>
    </row>
    <row r="106" spans="1:31" ht="15">
      <c r="A106" s="103">
        <v>2021</v>
      </c>
      <c r="B106" s="103">
        <v>92</v>
      </c>
      <c r="C106" s="104" t="s">
        <v>319</v>
      </c>
      <c r="D106" s="279" t="s">
        <v>330</v>
      </c>
      <c r="E106" s="104" t="s">
        <v>195</v>
      </c>
      <c r="F106" s="107">
        <v>42.9</v>
      </c>
      <c r="G106" s="107">
        <v>7.74</v>
      </c>
      <c r="H106" s="102" t="s">
        <v>116</v>
      </c>
      <c r="I106" s="107">
        <f>IF(H106="SI",F106-G106,F106)</f>
        <v>35.16</v>
      </c>
      <c r="J106" s="280" t="s">
        <v>147</v>
      </c>
      <c r="K106" s="103">
        <v>2021</v>
      </c>
      <c r="L106" s="103">
        <v>971</v>
      </c>
      <c r="M106" s="104" t="s">
        <v>315</v>
      </c>
      <c r="N106" s="103">
        <v>2</v>
      </c>
      <c r="O106" s="106" t="s">
        <v>120</v>
      </c>
      <c r="P106" s="103">
        <v>1010203</v>
      </c>
      <c r="Q106" s="103">
        <v>140</v>
      </c>
      <c r="R106" s="103">
        <v>22</v>
      </c>
      <c r="S106" s="103">
        <v>4</v>
      </c>
      <c r="T106" s="108">
        <v>2021</v>
      </c>
      <c r="U106" s="108">
        <v>102</v>
      </c>
      <c r="V106" s="108">
        <v>0</v>
      </c>
      <c r="W106" s="109" t="s">
        <v>321</v>
      </c>
      <c r="X106" s="103">
        <v>266</v>
      </c>
      <c r="Y106" s="104" t="s">
        <v>322</v>
      </c>
      <c r="Z106" s="281" t="s">
        <v>316</v>
      </c>
      <c r="AA106" s="281" t="s">
        <v>322</v>
      </c>
      <c r="AB106" s="282">
        <f>AA106-Z106</f>
        <v>-14</v>
      </c>
      <c r="AC106" s="283">
        <f>IF(AE106="SI",0,I106)</f>
        <v>35.16</v>
      </c>
      <c r="AD106" s="284">
        <f>AC106*AB106</f>
        <v>-492.23999999999995</v>
      </c>
      <c r="AE106" s="285" t="s">
        <v>122</v>
      </c>
    </row>
    <row r="107" spans="1:31" ht="15">
      <c r="A107" s="103">
        <v>2021</v>
      </c>
      <c r="B107" s="103">
        <v>93</v>
      </c>
      <c r="C107" s="104" t="s">
        <v>319</v>
      </c>
      <c r="D107" s="279" t="s">
        <v>331</v>
      </c>
      <c r="E107" s="104" t="s">
        <v>195</v>
      </c>
      <c r="F107" s="107">
        <v>33.72</v>
      </c>
      <c r="G107" s="107">
        <v>6.08</v>
      </c>
      <c r="H107" s="102" t="s">
        <v>116</v>
      </c>
      <c r="I107" s="107">
        <f>IF(H107="SI",F107-G107,F107)</f>
        <v>27.64</v>
      </c>
      <c r="J107" s="280" t="s">
        <v>147</v>
      </c>
      <c r="K107" s="103">
        <v>2021</v>
      </c>
      <c r="L107" s="103">
        <v>972</v>
      </c>
      <c r="M107" s="104" t="s">
        <v>315</v>
      </c>
      <c r="N107" s="103">
        <v>2</v>
      </c>
      <c r="O107" s="106" t="s">
        <v>120</v>
      </c>
      <c r="P107" s="103">
        <v>1010203</v>
      </c>
      <c r="Q107" s="103">
        <v>140</v>
      </c>
      <c r="R107" s="103">
        <v>22</v>
      </c>
      <c r="S107" s="103">
        <v>27</v>
      </c>
      <c r="T107" s="108">
        <v>2021</v>
      </c>
      <c r="U107" s="108">
        <v>112</v>
      </c>
      <c r="V107" s="108">
        <v>0</v>
      </c>
      <c r="W107" s="109" t="s">
        <v>321</v>
      </c>
      <c r="X107" s="103">
        <v>272</v>
      </c>
      <c r="Y107" s="104" t="s">
        <v>322</v>
      </c>
      <c r="Z107" s="281" t="s">
        <v>316</v>
      </c>
      <c r="AA107" s="281" t="s">
        <v>322</v>
      </c>
      <c r="AB107" s="282">
        <f>AA107-Z107</f>
        <v>-14</v>
      </c>
      <c r="AC107" s="283">
        <f>IF(AE107="SI",0,I107)</f>
        <v>27.64</v>
      </c>
      <c r="AD107" s="284">
        <f>AC107*AB107</f>
        <v>-386.96000000000004</v>
      </c>
      <c r="AE107" s="285" t="s">
        <v>122</v>
      </c>
    </row>
    <row r="108" spans="1:31" ht="15">
      <c r="A108" s="103">
        <v>2021</v>
      </c>
      <c r="B108" s="103">
        <v>94</v>
      </c>
      <c r="C108" s="104" t="s">
        <v>319</v>
      </c>
      <c r="D108" s="279" t="s">
        <v>332</v>
      </c>
      <c r="E108" s="104" t="s">
        <v>195</v>
      </c>
      <c r="F108" s="107">
        <v>51.75</v>
      </c>
      <c r="G108" s="107">
        <v>9.33</v>
      </c>
      <c r="H108" s="102" t="s">
        <v>116</v>
      </c>
      <c r="I108" s="107">
        <f>IF(H108="SI",F108-G108,F108)</f>
        <v>42.42</v>
      </c>
      <c r="J108" s="280" t="s">
        <v>147</v>
      </c>
      <c r="K108" s="103">
        <v>2021</v>
      </c>
      <c r="L108" s="103">
        <v>975</v>
      </c>
      <c r="M108" s="104" t="s">
        <v>315</v>
      </c>
      <c r="N108" s="103">
        <v>2</v>
      </c>
      <c r="O108" s="106" t="s">
        <v>120</v>
      </c>
      <c r="P108" s="103">
        <v>1010203</v>
      </c>
      <c r="Q108" s="103">
        <v>140</v>
      </c>
      <c r="R108" s="103">
        <v>22</v>
      </c>
      <c r="S108" s="103">
        <v>12</v>
      </c>
      <c r="T108" s="108">
        <v>2021</v>
      </c>
      <c r="U108" s="108">
        <v>108</v>
      </c>
      <c r="V108" s="108">
        <v>0</v>
      </c>
      <c r="W108" s="109" t="s">
        <v>321</v>
      </c>
      <c r="X108" s="103">
        <v>270</v>
      </c>
      <c r="Y108" s="104" t="s">
        <v>322</v>
      </c>
      <c r="Z108" s="281" t="s">
        <v>316</v>
      </c>
      <c r="AA108" s="281" t="s">
        <v>322</v>
      </c>
      <c r="AB108" s="282">
        <f>AA108-Z108</f>
        <v>-14</v>
      </c>
      <c r="AC108" s="283">
        <f>IF(AE108="SI",0,I108)</f>
        <v>42.42</v>
      </c>
      <c r="AD108" s="284">
        <f>AC108*AB108</f>
        <v>-593.88</v>
      </c>
      <c r="AE108" s="285" t="s">
        <v>122</v>
      </c>
    </row>
    <row r="109" spans="1:31" ht="15">
      <c r="A109" s="103">
        <v>2021</v>
      </c>
      <c r="B109" s="103">
        <v>95</v>
      </c>
      <c r="C109" s="104" t="s">
        <v>319</v>
      </c>
      <c r="D109" s="279" t="s">
        <v>333</v>
      </c>
      <c r="E109" s="104" t="s">
        <v>195</v>
      </c>
      <c r="F109" s="107">
        <v>105.55</v>
      </c>
      <c r="G109" s="107">
        <v>19.03</v>
      </c>
      <c r="H109" s="102" t="s">
        <v>116</v>
      </c>
      <c r="I109" s="107">
        <f>IF(H109="SI",F109-G109,F109)</f>
        <v>86.52</v>
      </c>
      <c r="J109" s="280" t="s">
        <v>147</v>
      </c>
      <c r="K109" s="103">
        <v>2021</v>
      </c>
      <c r="L109" s="103">
        <v>981</v>
      </c>
      <c r="M109" s="104" t="s">
        <v>315</v>
      </c>
      <c r="N109" s="103">
        <v>2</v>
      </c>
      <c r="O109" s="106" t="s">
        <v>120</v>
      </c>
      <c r="P109" s="103">
        <v>1010203</v>
      </c>
      <c r="Q109" s="103">
        <v>140</v>
      </c>
      <c r="R109" s="103">
        <v>22</v>
      </c>
      <c r="S109" s="103">
        <v>25</v>
      </c>
      <c r="T109" s="108">
        <v>2021</v>
      </c>
      <c r="U109" s="108">
        <v>109</v>
      </c>
      <c r="V109" s="108">
        <v>0</v>
      </c>
      <c r="W109" s="109" t="s">
        <v>321</v>
      </c>
      <c r="X109" s="103">
        <v>271</v>
      </c>
      <c r="Y109" s="104" t="s">
        <v>322</v>
      </c>
      <c r="Z109" s="281" t="s">
        <v>316</v>
      </c>
      <c r="AA109" s="281" t="s">
        <v>322</v>
      </c>
      <c r="AB109" s="282">
        <f>AA109-Z109</f>
        <v>-14</v>
      </c>
      <c r="AC109" s="283">
        <f>IF(AE109="SI",0,I109)</f>
        <v>86.52</v>
      </c>
      <c r="AD109" s="284">
        <f>AC109*AB109</f>
        <v>-1211.28</v>
      </c>
      <c r="AE109" s="285" t="s">
        <v>122</v>
      </c>
    </row>
    <row r="110" spans="1:31" ht="15">
      <c r="A110" s="103">
        <v>2021</v>
      </c>
      <c r="B110" s="103">
        <v>96</v>
      </c>
      <c r="C110" s="104" t="s">
        <v>322</v>
      </c>
      <c r="D110" s="279" t="s">
        <v>334</v>
      </c>
      <c r="E110" s="104" t="s">
        <v>321</v>
      </c>
      <c r="F110" s="107">
        <v>1466.66</v>
      </c>
      <c r="G110" s="107">
        <v>133.33</v>
      </c>
      <c r="H110" s="102" t="s">
        <v>116</v>
      </c>
      <c r="I110" s="107">
        <f>IF(H110="SI",F110-G110,F110)</f>
        <v>1333.3300000000002</v>
      </c>
      <c r="J110" s="280" t="s">
        <v>259</v>
      </c>
      <c r="K110" s="103">
        <v>2021</v>
      </c>
      <c r="L110" s="103">
        <v>1127</v>
      </c>
      <c r="M110" s="104" t="s">
        <v>321</v>
      </c>
      <c r="N110" s="103">
        <v>4</v>
      </c>
      <c r="O110" s="106" t="s">
        <v>173</v>
      </c>
      <c r="P110" s="103">
        <v>1100403</v>
      </c>
      <c r="Q110" s="103">
        <v>4100</v>
      </c>
      <c r="R110" s="103">
        <v>74</v>
      </c>
      <c r="S110" s="103">
        <v>20</v>
      </c>
      <c r="T110" s="108">
        <v>2020</v>
      </c>
      <c r="U110" s="108">
        <v>332</v>
      </c>
      <c r="V110" s="108">
        <v>0</v>
      </c>
      <c r="W110" s="109" t="s">
        <v>119</v>
      </c>
      <c r="X110" s="103">
        <v>262</v>
      </c>
      <c r="Y110" s="104" t="s">
        <v>322</v>
      </c>
      <c r="Z110" s="281" t="s">
        <v>335</v>
      </c>
      <c r="AA110" s="281" t="s">
        <v>322</v>
      </c>
      <c r="AB110" s="282">
        <f>AA110-Z110</f>
        <v>-25</v>
      </c>
      <c r="AC110" s="283">
        <f>IF(AE110="SI",0,I110)</f>
        <v>1333.3300000000002</v>
      </c>
      <c r="AD110" s="284">
        <f>AC110*AB110</f>
        <v>-33333.25000000001</v>
      </c>
      <c r="AE110" s="285" t="s">
        <v>122</v>
      </c>
    </row>
    <row r="111" spans="1:31" ht="15">
      <c r="A111" s="103">
        <v>2021</v>
      </c>
      <c r="B111" s="103">
        <v>97</v>
      </c>
      <c r="C111" s="104" t="s">
        <v>322</v>
      </c>
      <c r="D111" s="279" t="s">
        <v>336</v>
      </c>
      <c r="E111" s="104" t="s">
        <v>297</v>
      </c>
      <c r="F111" s="107">
        <v>47.58</v>
      </c>
      <c r="G111" s="107">
        <v>8.58</v>
      </c>
      <c r="H111" s="102" t="s">
        <v>116</v>
      </c>
      <c r="I111" s="107">
        <f>IF(H111="SI",F111-G111,F111)</f>
        <v>39</v>
      </c>
      <c r="J111" s="280" t="s">
        <v>337</v>
      </c>
      <c r="K111" s="103">
        <v>2021</v>
      </c>
      <c r="L111" s="103">
        <v>1018</v>
      </c>
      <c r="M111" s="104" t="s">
        <v>242</v>
      </c>
      <c r="N111" s="103">
        <v>3</v>
      </c>
      <c r="O111" s="106" t="s">
        <v>246</v>
      </c>
      <c r="P111" s="103">
        <v>1010302</v>
      </c>
      <c r="Q111" s="103">
        <v>240</v>
      </c>
      <c r="R111" s="103">
        <v>26</v>
      </c>
      <c r="S111" s="103">
        <v>2</v>
      </c>
      <c r="T111" s="108">
        <v>2021</v>
      </c>
      <c r="U111" s="108">
        <v>200</v>
      </c>
      <c r="V111" s="108">
        <v>0</v>
      </c>
      <c r="W111" s="109" t="s">
        <v>119</v>
      </c>
      <c r="X111" s="103">
        <v>263</v>
      </c>
      <c r="Y111" s="104" t="s">
        <v>322</v>
      </c>
      <c r="Z111" s="281" t="s">
        <v>338</v>
      </c>
      <c r="AA111" s="281" t="s">
        <v>322</v>
      </c>
      <c r="AB111" s="282">
        <f>AA111-Z111</f>
        <v>-17</v>
      </c>
      <c r="AC111" s="283">
        <f>IF(AE111="SI",0,I111)</f>
        <v>39</v>
      </c>
      <c r="AD111" s="284">
        <f>AC111*AB111</f>
        <v>-663</v>
      </c>
      <c r="AE111" s="285" t="s">
        <v>122</v>
      </c>
    </row>
    <row r="112" spans="1:31" ht="15">
      <c r="A112" s="103">
        <v>2021</v>
      </c>
      <c r="B112" s="103">
        <v>98</v>
      </c>
      <c r="C112" s="104" t="s">
        <v>322</v>
      </c>
      <c r="D112" s="279" t="s">
        <v>339</v>
      </c>
      <c r="E112" s="104" t="s">
        <v>308</v>
      </c>
      <c r="F112" s="107">
        <v>46.62</v>
      </c>
      <c r="G112" s="107">
        <v>8.41</v>
      </c>
      <c r="H112" s="102" t="s">
        <v>116</v>
      </c>
      <c r="I112" s="107">
        <f>IF(H112="SI",F112-G112,F112)</f>
        <v>38.209999999999994</v>
      </c>
      <c r="J112" s="280" t="s">
        <v>340</v>
      </c>
      <c r="K112" s="103">
        <v>2021</v>
      </c>
      <c r="L112" s="103">
        <v>1066</v>
      </c>
      <c r="M112" s="104" t="s">
        <v>304</v>
      </c>
      <c r="N112" s="103">
        <v>2</v>
      </c>
      <c r="O112" s="106" t="s">
        <v>120</v>
      </c>
      <c r="P112" s="103">
        <v>1090202</v>
      </c>
      <c r="Q112" s="103">
        <v>3210</v>
      </c>
      <c r="R112" s="103">
        <v>25</v>
      </c>
      <c r="S112" s="103">
        <v>9</v>
      </c>
      <c r="T112" s="108">
        <v>2021</v>
      </c>
      <c r="U112" s="108">
        <v>135</v>
      </c>
      <c r="V112" s="108">
        <v>0</v>
      </c>
      <c r="W112" s="109" t="s">
        <v>119</v>
      </c>
      <c r="X112" s="103">
        <v>264</v>
      </c>
      <c r="Y112" s="104" t="s">
        <v>322</v>
      </c>
      <c r="Z112" s="281" t="s">
        <v>341</v>
      </c>
      <c r="AA112" s="281" t="s">
        <v>322</v>
      </c>
      <c r="AB112" s="282">
        <f>AA112-Z112</f>
        <v>-22</v>
      </c>
      <c r="AC112" s="283">
        <f>IF(AE112="SI",0,I112)</f>
        <v>38.209999999999994</v>
      </c>
      <c r="AD112" s="284">
        <f>AC112*AB112</f>
        <v>-840.6199999999999</v>
      </c>
      <c r="AE112" s="285" t="s">
        <v>122</v>
      </c>
    </row>
    <row r="113" spans="1:31" ht="15">
      <c r="A113" s="103">
        <v>2021</v>
      </c>
      <c r="B113" s="103">
        <v>99</v>
      </c>
      <c r="C113" s="104" t="s">
        <v>322</v>
      </c>
      <c r="D113" s="279" t="s">
        <v>342</v>
      </c>
      <c r="E113" s="104" t="s">
        <v>282</v>
      </c>
      <c r="F113" s="107">
        <v>1449.41</v>
      </c>
      <c r="G113" s="107">
        <v>261.37</v>
      </c>
      <c r="H113" s="102" t="s">
        <v>122</v>
      </c>
      <c r="I113" s="107">
        <f>IF(H113="SI",F113-G113,F113)</f>
        <v>1449.41</v>
      </c>
      <c r="J113" s="280" t="s">
        <v>119</v>
      </c>
      <c r="K113" s="103">
        <v>2021</v>
      </c>
      <c r="L113" s="103">
        <v>870</v>
      </c>
      <c r="M113" s="104" t="s">
        <v>284</v>
      </c>
      <c r="N113" s="103">
        <v>3</v>
      </c>
      <c r="O113" s="106" t="s">
        <v>246</v>
      </c>
      <c r="P113" s="103">
        <v>1010103</v>
      </c>
      <c r="Q113" s="103">
        <v>30</v>
      </c>
      <c r="R113" s="103">
        <v>10</v>
      </c>
      <c r="S113" s="103">
        <v>3</v>
      </c>
      <c r="T113" s="108">
        <v>2020</v>
      </c>
      <c r="U113" s="108">
        <v>292</v>
      </c>
      <c r="V113" s="108">
        <v>0</v>
      </c>
      <c r="W113" s="109" t="s">
        <v>119</v>
      </c>
      <c r="X113" s="103">
        <v>276</v>
      </c>
      <c r="Y113" s="104" t="s">
        <v>322</v>
      </c>
      <c r="Z113" s="281" t="s">
        <v>285</v>
      </c>
      <c r="AA113" s="281" t="s">
        <v>322</v>
      </c>
      <c r="AB113" s="282">
        <f>AA113-Z113</f>
        <v>-7</v>
      </c>
      <c r="AC113" s="283">
        <f>IF(AE113="SI",0,I113)</f>
        <v>1449.41</v>
      </c>
      <c r="AD113" s="284">
        <f>AC113*AB113</f>
        <v>-10145.87</v>
      </c>
      <c r="AE113" s="285" t="s">
        <v>122</v>
      </c>
    </row>
    <row r="114" spans="1:31" ht="15">
      <c r="A114" s="103">
        <v>2021</v>
      </c>
      <c r="B114" s="103">
        <v>100</v>
      </c>
      <c r="C114" s="104" t="s">
        <v>276</v>
      </c>
      <c r="D114" s="279" t="s">
        <v>263</v>
      </c>
      <c r="E114" s="104" t="s">
        <v>304</v>
      </c>
      <c r="F114" s="107">
        <v>309.06</v>
      </c>
      <c r="G114" s="107">
        <v>55.73</v>
      </c>
      <c r="H114" s="102" t="s">
        <v>116</v>
      </c>
      <c r="I114" s="107">
        <f>IF(H114="SI",F114-G114,F114)</f>
        <v>253.33</v>
      </c>
      <c r="J114" s="280" t="s">
        <v>343</v>
      </c>
      <c r="K114" s="103">
        <v>2021</v>
      </c>
      <c r="L114" s="103">
        <v>1071</v>
      </c>
      <c r="M114" s="104" t="s">
        <v>304</v>
      </c>
      <c r="N114" s="103">
        <v>2</v>
      </c>
      <c r="O114" s="106" t="s">
        <v>120</v>
      </c>
      <c r="P114" s="103">
        <v>1010203</v>
      </c>
      <c r="Q114" s="103">
        <v>140</v>
      </c>
      <c r="R114" s="103">
        <v>22</v>
      </c>
      <c r="S114" s="103">
        <v>1</v>
      </c>
      <c r="T114" s="108">
        <v>2020</v>
      </c>
      <c r="U114" s="108">
        <v>363</v>
      </c>
      <c r="V114" s="108">
        <v>0</v>
      </c>
      <c r="W114" s="109" t="s">
        <v>119</v>
      </c>
      <c r="X114" s="103">
        <v>278</v>
      </c>
      <c r="Y114" s="104" t="s">
        <v>276</v>
      </c>
      <c r="Z114" s="281" t="s">
        <v>341</v>
      </c>
      <c r="AA114" s="281" t="s">
        <v>276</v>
      </c>
      <c r="AB114" s="282">
        <f>AA114-Z114</f>
        <v>-21</v>
      </c>
      <c r="AC114" s="283">
        <f>IF(AE114="SI",0,I114)</f>
        <v>253.33</v>
      </c>
      <c r="AD114" s="284">
        <f>AC114*AB114</f>
        <v>-5319.93</v>
      </c>
      <c r="AE114" s="285" t="s">
        <v>122</v>
      </c>
    </row>
    <row r="115" spans="1:31" ht="15">
      <c r="A115" s="103">
        <v>2021</v>
      </c>
      <c r="B115" s="103">
        <v>101</v>
      </c>
      <c r="C115" s="104" t="s">
        <v>344</v>
      </c>
      <c r="D115" s="279" t="s">
        <v>345</v>
      </c>
      <c r="E115" s="104" t="s">
        <v>346</v>
      </c>
      <c r="F115" s="107">
        <v>137.49</v>
      </c>
      <c r="G115" s="107">
        <v>24.79</v>
      </c>
      <c r="H115" s="102" t="s">
        <v>116</v>
      </c>
      <c r="I115" s="107">
        <f>IF(H115="SI",F115-G115,F115)</f>
        <v>112.70000000000002</v>
      </c>
      <c r="J115" s="280" t="s">
        <v>189</v>
      </c>
      <c r="K115" s="103">
        <v>2021</v>
      </c>
      <c r="L115" s="103">
        <v>1170</v>
      </c>
      <c r="M115" s="104" t="s">
        <v>347</v>
      </c>
      <c r="N115" s="103">
        <v>4</v>
      </c>
      <c r="O115" s="106" t="s">
        <v>173</v>
      </c>
      <c r="P115" s="103">
        <v>1050103</v>
      </c>
      <c r="Q115" s="103">
        <v>2010</v>
      </c>
      <c r="R115" s="103">
        <v>58</v>
      </c>
      <c r="S115" s="103">
        <v>1</v>
      </c>
      <c r="T115" s="108">
        <v>2021</v>
      </c>
      <c r="U115" s="108">
        <v>261</v>
      </c>
      <c r="V115" s="108">
        <v>0</v>
      </c>
      <c r="W115" s="109" t="s">
        <v>119</v>
      </c>
      <c r="X115" s="103">
        <v>293</v>
      </c>
      <c r="Y115" s="104" t="s">
        <v>344</v>
      </c>
      <c r="Z115" s="281" t="s">
        <v>348</v>
      </c>
      <c r="AA115" s="281" t="s">
        <v>344</v>
      </c>
      <c r="AB115" s="282">
        <f>AA115-Z115</f>
        <v>-16</v>
      </c>
      <c r="AC115" s="283">
        <f>IF(AE115="SI",0,I115)</f>
        <v>112.70000000000002</v>
      </c>
      <c r="AD115" s="284">
        <f>AC115*AB115</f>
        <v>-1803.2000000000003</v>
      </c>
      <c r="AE115" s="285" t="s">
        <v>122</v>
      </c>
    </row>
    <row r="116" spans="1:31" ht="15">
      <c r="A116" s="103">
        <v>2021</v>
      </c>
      <c r="B116" s="103">
        <v>101</v>
      </c>
      <c r="C116" s="104" t="s">
        <v>344</v>
      </c>
      <c r="D116" s="279" t="s">
        <v>345</v>
      </c>
      <c r="E116" s="104" t="s">
        <v>346</v>
      </c>
      <c r="F116" s="107">
        <v>455.43</v>
      </c>
      <c r="G116" s="107">
        <v>82.13</v>
      </c>
      <c r="H116" s="102" t="s">
        <v>116</v>
      </c>
      <c r="I116" s="107">
        <f>IF(H116="SI",F116-G116,F116)</f>
        <v>373.3</v>
      </c>
      <c r="J116" s="280" t="s">
        <v>189</v>
      </c>
      <c r="K116" s="103">
        <v>2021</v>
      </c>
      <c r="L116" s="103">
        <v>1170</v>
      </c>
      <c r="M116" s="104" t="s">
        <v>347</v>
      </c>
      <c r="N116" s="103">
        <v>4</v>
      </c>
      <c r="O116" s="106" t="s">
        <v>173</v>
      </c>
      <c r="P116" s="103">
        <v>1010203</v>
      </c>
      <c r="Q116" s="103">
        <v>140</v>
      </c>
      <c r="R116" s="103">
        <v>22</v>
      </c>
      <c r="S116" s="103">
        <v>31</v>
      </c>
      <c r="T116" s="108">
        <v>2021</v>
      </c>
      <c r="U116" s="108">
        <v>260</v>
      </c>
      <c r="V116" s="108">
        <v>0</v>
      </c>
      <c r="W116" s="109" t="s">
        <v>119</v>
      </c>
      <c r="X116" s="103">
        <v>292</v>
      </c>
      <c r="Y116" s="104" t="s">
        <v>344</v>
      </c>
      <c r="Z116" s="281" t="s">
        <v>348</v>
      </c>
      <c r="AA116" s="281" t="s">
        <v>344</v>
      </c>
      <c r="AB116" s="282">
        <f>AA116-Z116</f>
        <v>-16</v>
      </c>
      <c r="AC116" s="283">
        <f>IF(AE116="SI",0,I116)</f>
        <v>373.3</v>
      </c>
      <c r="AD116" s="284">
        <f>AC116*AB116</f>
        <v>-5972.8</v>
      </c>
      <c r="AE116" s="285" t="s">
        <v>122</v>
      </c>
    </row>
    <row r="117" spans="1:31" ht="15">
      <c r="A117" s="103">
        <v>2021</v>
      </c>
      <c r="B117" s="103">
        <v>102</v>
      </c>
      <c r="C117" s="104" t="s">
        <v>349</v>
      </c>
      <c r="D117" s="279" t="s">
        <v>350</v>
      </c>
      <c r="E117" s="104" t="s">
        <v>285</v>
      </c>
      <c r="F117" s="107">
        <v>35977.3</v>
      </c>
      <c r="G117" s="107">
        <v>3270.66</v>
      </c>
      <c r="H117" s="102" t="s">
        <v>116</v>
      </c>
      <c r="I117" s="107">
        <f>IF(H117="SI",F117-G117,F117)</f>
        <v>32706.640000000003</v>
      </c>
      <c r="J117" s="280" t="s">
        <v>119</v>
      </c>
      <c r="K117" s="103">
        <v>2021</v>
      </c>
      <c r="L117" s="103">
        <v>1289</v>
      </c>
      <c r="M117" s="104" t="s">
        <v>285</v>
      </c>
      <c r="N117" s="103">
        <v>2</v>
      </c>
      <c r="O117" s="106" t="s">
        <v>120</v>
      </c>
      <c r="P117" s="103">
        <v>2080101</v>
      </c>
      <c r="Q117" s="103">
        <v>8230</v>
      </c>
      <c r="R117" s="103">
        <v>119</v>
      </c>
      <c r="S117" s="103">
        <v>12</v>
      </c>
      <c r="T117" s="108">
        <v>2021</v>
      </c>
      <c r="U117" s="108">
        <v>166</v>
      </c>
      <c r="V117" s="108">
        <v>0</v>
      </c>
      <c r="W117" s="109" t="s">
        <v>119</v>
      </c>
      <c r="X117" s="103">
        <v>299</v>
      </c>
      <c r="Y117" s="104" t="s">
        <v>349</v>
      </c>
      <c r="Z117" s="281" t="s">
        <v>351</v>
      </c>
      <c r="AA117" s="281" t="s">
        <v>349</v>
      </c>
      <c r="AB117" s="282">
        <f>AA117-Z117</f>
        <v>-22</v>
      </c>
      <c r="AC117" s="283">
        <f>IF(AE117="SI",0,I117)</f>
        <v>32706.640000000003</v>
      </c>
      <c r="AD117" s="284">
        <f>AC117*AB117</f>
        <v>-719546.0800000001</v>
      </c>
      <c r="AE117" s="285" t="s">
        <v>122</v>
      </c>
    </row>
    <row r="118" spans="1:31" ht="15">
      <c r="A118" s="103">
        <v>2021</v>
      </c>
      <c r="B118" s="103">
        <v>103</v>
      </c>
      <c r="C118" s="104" t="s">
        <v>341</v>
      </c>
      <c r="D118" s="279" t="s">
        <v>352</v>
      </c>
      <c r="E118" s="104" t="s">
        <v>353</v>
      </c>
      <c r="F118" s="107">
        <v>2095</v>
      </c>
      <c r="G118" s="107">
        <v>151.51</v>
      </c>
      <c r="H118" s="102" t="s">
        <v>116</v>
      </c>
      <c r="I118" s="107">
        <f>IF(H118="SI",F118-G118,F118)</f>
        <v>1943.49</v>
      </c>
      <c r="J118" s="280" t="s">
        <v>307</v>
      </c>
      <c r="K118" s="103">
        <v>2021</v>
      </c>
      <c r="L118" s="103">
        <v>1115</v>
      </c>
      <c r="M118" s="104" t="s">
        <v>353</v>
      </c>
      <c r="N118" s="103">
        <v>4</v>
      </c>
      <c r="O118" s="106" t="s">
        <v>173</v>
      </c>
      <c r="P118" s="103">
        <v>1050102</v>
      </c>
      <c r="Q118" s="103">
        <v>2000</v>
      </c>
      <c r="R118" s="103">
        <v>57</v>
      </c>
      <c r="S118" s="103">
        <v>2</v>
      </c>
      <c r="T118" s="108">
        <v>2020</v>
      </c>
      <c r="U118" s="108">
        <v>409</v>
      </c>
      <c r="V118" s="108">
        <v>0</v>
      </c>
      <c r="W118" s="109" t="s">
        <v>119</v>
      </c>
      <c r="X118" s="103">
        <v>0</v>
      </c>
      <c r="Y118" s="104" t="s">
        <v>341</v>
      </c>
      <c r="Z118" s="281" t="s">
        <v>354</v>
      </c>
      <c r="AA118" s="281" t="s">
        <v>341</v>
      </c>
      <c r="AB118" s="282">
        <f>AA118-Z118</f>
        <v>-2</v>
      </c>
      <c r="AC118" s="283">
        <f>IF(AE118="SI",0,I118)</f>
        <v>1943.49</v>
      </c>
      <c r="AD118" s="284">
        <f>AC118*AB118</f>
        <v>-3886.98</v>
      </c>
      <c r="AE118" s="285" t="s">
        <v>122</v>
      </c>
    </row>
    <row r="119" spans="1:31" ht="15">
      <c r="A119" s="103">
        <v>2021</v>
      </c>
      <c r="B119" s="103">
        <v>104</v>
      </c>
      <c r="C119" s="104" t="s">
        <v>341</v>
      </c>
      <c r="D119" s="279" t="s">
        <v>355</v>
      </c>
      <c r="E119" s="104" t="s">
        <v>353</v>
      </c>
      <c r="F119" s="107">
        <v>-2095</v>
      </c>
      <c r="G119" s="107">
        <v>-151.51</v>
      </c>
      <c r="H119" s="102" t="s">
        <v>116</v>
      </c>
      <c r="I119" s="107">
        <f>IF(H119="SI",F119-G119,F119)</f>
        <v>-1943.49</v>
      </c>
      <c r="J119" s="280" t="s">
        <v>307</v>
      </c>
      <c r="K119" s="103">
        <v>2021</v>
      </c>
      <c r="L119" s="103">
        <v>1119</v>
      </c>
      <c r="M119" s="104" t="s">
        <v>321</v>
      </c>
      <c r="N119" s="103">
        <v>4</v>
      </c>
      <c r="O119" s="106" t="s">
        <v>173</v>
      </c>
      <c r="P119" s="103">
        <v>1050102</v>
      </c>
      <c r="Q119" s="103">
        <v>2000</v>
      </c>
      <c r="R119" s="103">
        <v>57</v>
      </c>
      <c r="S119" s="103">
        <v>2</v>
      </c>
      <c r="T119" s="108">
        <v>2020</v>
      </c>
      <c r="U119" s="108">
        <v>409</v>
      </c>
      <c r="V119" s="108">
        <v>0</v>
      </c>
      <c r="W119" s="109" t="s">
        <v>119</v>
      </c>
      <c r="X119" s="103">
        <v>0</v>
      </c>
      <c r="Y119" s="104" t="s">
        <v>341</v>
      </c>
      <c r="Z119" s="281" t="s">
        <v>335</v>
      </c>
      <c r="AA119" s="281" t="s">
        <v>341</v>
      </c>
      <c r="AB119" s="282">
        <f>AA119-Z119</f>
        <v>-3</v>
      </c>
      <c r="AC119" s="283">
        <f>IF(AE119="SI",0,I119)</f>
        <v>-1943.49</v>
      </c>
      <c r="AD119" s="284">
        <f>AC119*AB119</f>
        <v>5830.47</v>
      </c>
      <c r="AE119" s="285" t="s">
        <v>122</v>
      </c>
    </row>
    <row r="120" spans="1:31" ht="15">
      <c r="A120" s="103">
        <v>2021</v>
      </c>
      <c r="B120" s="103">
        <v>105</v>
      </c>
      <c r="C120" s="104" t="s">
        <v>341</v>
      </c>
      <c r="D120" s="279" t="s">
        <v>356</v>
      </c>
      <c r="E120" s="104" t="s">
        <v>344</v>
      </c>
      <c r="F120" s="107">
        <v>691.74</v>
      </c>
      <c r="G120" s="107">
        <v>124.74</v>
      </c>
      <c r="H120" s="102" t="s">
        <v>116</v>
      </c>
      <c r="I120" s="107">
        <f>IF(H120="SI",F120-G120,F120)</f>
        <v>567</v>
      </c>
      <c r="J120" s="280" t="s">
        <v>189</v>
      </c>
      <c r="K120" s="103">
        <v>2021</v>
      </c>
      <c r="L120" s="103">
        <v>1377</v>
      </c>
      <c r="M120" s="104" t="s">
        <v>316</v>
      </c>
      <c r="N120" s="103">
        <v>4</v>
      </c>
      <c r="O120" s="106" t="s">
        <v>173</v>
      </c>
      <c r="P120" s="103">
        <v>1010203</v>
      </c>
      <c r="Q120" s="103">
        <v>140</v>
      </c>
      <c r="R120" s="103">
        <v>22</v>
      </c>
      <c r="S120" s="103">
        <v>31</v>
      </c>
      <c r="T120" s="108">
        <v>2021</v>
      </c>
      <c r="U120" s="108">
        <v>260</v>
      </c>
      <c r="V120" s="108">
        <v>0</v>
      </c>
      <c r="W120" s="109" t="s">
        <v>119</v>
      </c>
      <c r="X120" s="103">
        <v>301</v>
      </c>
      <c r="Y120" s="104" t="s">
        <v>341</v>
      </c>
      <c r="Z120" s="281" t="s">
        <v>357</v>
      </c>
      <c r="AA120" s="281" t="s">
        <v>341</v>
      </c>
      <c r="AB120" s="282">
        <f>AA120-Z120</f>
        <v>-22</v>
      </c>
      <c r="AC120" s="283">
        <f>IF(AE120="SI",0,I120)</f>
        <v>567</v>
      </c>
      <c r="AD120" s="284">
        <f>AC120*AB120</f>
        <v>-12474</v>
      </c>
      <c r="AE120" s="285" t="s">
        <v>122</v>
      </c>
    </row>
    <row r="121" spans="1:31" ht="15">
      <c r="A121" s="103">
        <v>2021</v>
      </c>
      <c r="B121" s="103">
        <v>106</v>
      </c>
      <c r="C121" s="104" t="s">
        <v>358</v>
      </c>
      <c r="D121" s="279" t="s">
        <v>359</v>
      </c>
      <c r="E121" s="104" t="s">
        <v>360</v>
      </c>
      <c r="F121" s="107">
        <v>1161.72</v>
      </c>
      <c r="G121" s="107">
        <v>44.68</v>
      </c>
      <c r="H121" s="102" t="s">
        <v>116</v>
      </c>
      <c r="I121" s="107">
        <f>IF(H121="SI",F121-G121,F121)</f>
        <v>1117.04</v>
      </c>
      <c r="J121" s="280" t="s">
        <v>314</v>
      </c>
      <c r="K121" s="103">
        <v>2021</v>
      </c>
      <c r="L121" s="103">
        <v>1438</v>
      </c>
      <c r="M121" s="104" t="s">
        <v>361</v>
      </c>
      <c r="N121" s="103">
        <v>4</v>
      </c>
      <c r="O121" s="106" t="s">
        <v>173</v>
      </c>
      <c r="P121" s="103">
        <v>1040103</v>
      </c>
      <c r="Q121" s="103">
        <v>1460</v>
      </c>
      <c r="R121" s="103">
        <v>49</v>
      </c>
      <c r="S121" s="103">
        <v>1</v>
      </c>
      <c r="T121" s="108">
        <v>2021</v>
      </c>
      <c r="U121" s="108">
        <v>360</v>
      </c>
      <c r="V121" s="108">
        <v>0</v>
      </c>
      <c r="W121" s="109" t="s">
        <v>119</v>
      </c>
      <c r="X121" s="103">
        <v>345</v>
      </c>
      <c r="Y121" s="104" t="s">
        <v>358</v>
      </c>
      <c r="Z121" s="281" t="s">
        <v>362</v>
      </c>
      <c r="AA121" s="281" t="s">
        <v>358</v>
      </c>
      <c r="AB121" s="282">
        <f>AA121-Z121</f>
        <v>-23</v>
      </c>
      <c r="AC121" s="283">
        <f>IF(AE121="SI",0,I121)</f>
        <v>1117.04</v>
      </c>
      <c r="AD121" s="284">
        <f>AC121*AB121</f>
        <v>-25691.92</v>
      </c>
      <c r="AE121" s="285" t="s">
        <v>122</v>
      </c>
    </row>
    <row r="122" spans="1:31" ht="15">
      <c r="A122" s="103">
        <v>2021</v>
      </c>
      <c r="B122" s="103">
        <v>106</v>
      </c>
      <c r="C122" s="104" t="s">
        <v>358</v>
      </c>
      <c r="D122" s="279" t="s">
        <v>359</v>
      </c>
      <c r="E122" s="104" t="s">
        <v>360</v>
      </c>
      <c r="F122" s="107">
        <v>518.4</v>
      </c>
      <c r="G122" s="107">
        <v>19.94</v>
      </c>
      <c r="H122" s="102" t="s">
        <v>116</v>
      </c>
      <c r="I122" s="107">
        <f>IF(H122="SI",F122-G122,F122)</f>
        <v>498.46</v>
      </c>
      <c r="J122" s="280" t="s">
        <v>314</v>
      </c>
      <c r="K122" s="103">
        <v>2021</v>
      </c>
      <c r="L122" s="103">
        <v>1438</v>
      </c>
      <c r="M122" s="104" t="s">
        <v>361</v>
      </c>
      <c r="N122" s="103">
        <v>4</v>
      </c>
      <c r="O122" s="106" t="s">
        <v>173</v>
      </c>
      <c r="P122" s="103">
        <v>1040103</v>
      </c>
      <c r="Q122" s="103">
        <v>1460</v>
      </c>
      <c r="R122" s="103">
        <v>49</v>
      </c>
      <c r="S122" s="103">
        <v>2</v>
      </c>
      <c r="T122" s="108">
        <v>2021</v>
      </c>
      <c r="U122" s="108">
        <v>511</v>
      </c>
      <c r="V122" s="108">
        <v>0</v>
      </c>
      <c r="W122" s="109" t="s">
        <v>119</v>
      </c>
      <c r="X122" s="103">
        <v>346</v>
      </c>
      <c r="Y122" s="104" t="s">
        <v>358</v>
      </c>
      <c r="Z122" s="281" t="s">
        <v>362</v>
      </c>
      <c r="AA122" s="281" t="s">
        <v>358</v>
      </c>
      <c r="AB122" s="282">
        <f>AA122-Z122</f>
        <v>-23</v>
      </c>
      <c r="AC122" s="283">
        <f>IF(AE122="SI",0,I122)</f>
        <v>498.46</v>
      </c>
      <c r="AD122" s="284">
        <f>AC122*AB122</f>
        <v>-11464.58</v>
      </c>
      <c r="AE122" s="285" t="s">
        <v>122</v>
      </c>
    </row>
    <row r="123" spans="1:31" ht="15">
      <c r="A123" s="103">
        <v>2021</v>
      </c>
      <c r="B123" s="103">
        <v>107</v>
      </c>
      <c r="C123" s="104" t="s">
        <v>358</v>
      </c>
      <c r="D123" s="279" t="s">
        <v>363</v>
      </c>
      <c r="E123" s="104" t="s">
        <v>285</v>
      </c>
      <c r="F123" s="107">
        <v>40.01</v>
      </c>
      <c r="G123" s="107">
        <v>7.21</v>
      </c>
      <c r="H123" s="102" t="s">
        <v>116</v>
      </c>
      <c r="I123" s="107">
        <f>IF(H123="SI",F123-G123,F123)</f>
        <v>32.8</v>
      </c>
      <c r="J123" s="280" t="s">
        <v>128</v>
      </c>
      <c r="K123" s="103">
        <v>2021</v>
      </c>
      <c r="L123" s="103">
        <v>1333</v>
      </c>
      <c r="M123" s="104" t="s">
        <v>290</v>
      </c>
      <c r="N123" s="103">
        <v>2</v>
      </c>
      <c r="O123" s="106" t="s">
        <v>120</v>
      </c>
      <c r="P123" s="103">
        <v>1080102</v>
      </c>
      <c r="Q123" s="103">
        <v>2770</v>
      </c>
      <c r="R123" s="103">
        <v>65</v>
      </c>
      <c r="S123" s="103">
        <v>1</v>
      </c>
      <c r="T123" s="108">
        <v>2021</v>
      </c>
      <c r="U123" s="108">
        <v>231</v>
      </c>
      <c r="V123" s="108">
        <v>0</v>
      </c>
      <c r="W123" s="109" t="s">
        <v>119</v>
      </c>
      <c r="X123" s="103">
        <v>349</v>
      </c>
      <c r="Y123" s="104" t="s">
        <v>358</v>
      </c>
      <c r="Z123" s="281" t="s">
        <v>364</v>
      </c>
      <c r="AA123" s="281" t="s">
        <v>358</v>
      </c>
      <c r="AB123" s="282">
        <f>AA123-Z123</f>
        <v>-12</v>
      </c>
      <c r="AC123" s="283">
        <f>IF(AE123="SI",0,I123)</f>
        <v>32.8</v>
      </c>
      <c r="AD123" s="284">
        <f>AC123*AB123</f>
        <v>-393.59999999999997</v>
      </c>
      <c r="AE123" s="285" t="s">
        <v>122</v>
      </c>
    </row>
    <row r="124" spans="1:31" ht="15">
      <c r="A124" s="103">
        <v>2021</v>
      </c>
      <c r="B124" s="103">
        <v>108</v>
      </c>
      <c r="C124" s="104" t="s">
        <v>358</v>
      </c>
      <c r="D124" s="279" t="s">
        <v>365</v>
      </c>
      <c r="E124" s="104" t="s">
        <v>285</v>
      </c>
      <c r="F124" s="107">
        <v>178.12</v>
      </c>
      <c r="G124" s="107">
        <v>32.12</v>
      </c>
      <c r="H124" s="102" t="s">
        <v>116</v>
      </c>
      <c r="I124" s="107">
        <f>IF(H124="SI",F124-G124,F124)</f>
        <v>146</v>
      </c>
      <c r="J124" s="280" t="s">
        <v>132</v>
      </c>
      <c r="K124" s="103">
        <v>2021</v>
      </c>
      <c r="L124" s="103">
        <v>1335</v>
      </c>
      <c r="M124" s="104" t="s">
        <v>290</v>
      </c>
      <c r="N124" s="103">
        <v>2</v>
      </c>
      <c r="O124" s="106" t="s">
        <v>120</v>
      </c>
      <c r="P124" s="103">
        <v>1010204</v>
      </c>
      <c r="Q124" s="103">
        <v>150</v>
      </c>
      <c r="R124" s="103">
        <v>22</v>
      </c>
      <c r="S124" s="103">
        <v>8</v>
      </c>
      <c r="T124" s="108">
        <v>2021</v>
      </c>
      <c r="U124" s="108">
        <v>174</v>
      </c>
      <c r="V124" s="108">
        <v>0</v>
      </c>
      <c r="W124" s="109" t="s">
        <v>119</v>
      </c>
      <c r="X124" s="103">
        <v>350</v>
      </c>
      <c r="Y124" s="104" t="s">
        <v>358</v>
      </c>
      <c r="Z124" s="281" t="s">
        <v>364</v>
      </c>
      <c r="AA124" s="281" t="s">
        <v>358</v>
      </c>
      <c r="AB124" s="282">
        <f>AA124-Z124</f>
        <v>-12</v>
      </c>
      <c r="AC124" s="283">
        <f>IF(AE124="SI",0,I124)</f>
        <v>146</v>
      </c>
      <c r="AD124" s="284">
        <f>AC124*AB124</f>
        <v>-1752</v>
      </c>
      <c r="AE124" s="285" t="s">
        <v>122</v>
      </c>
    </row>
    <row r="125" spans="1:31" ht="15">
      <c r="A125" s="103">
        <v>2021</v>
      </c>
      <c r="B125" s="103">
        <v>109</v>
      </c>
      <c r="C125" s="104" t="s">
        <v>358</v>
      </c>
      <c r="D125" s="279" t="s">
        <v>366</v>
      </c>
      <c r="E125" s="104" t="s">
        <v>367</v>
      </c>
      <c r="F125" s="107">
        <v>353.8</v>
      </c>
      <c r="G125" s="107">
        <v>63.8</v>
      </c>
      <c r="H125" s="102" t="s">
        <v>116</v>
      </c>
      <c r="I125" s="107">
        <f>IF(H125="SI",F125-G125,F125)</f>
        <v>290</v>
      </c>
      <c r="J125" s="280" t="s">
        <v>368</v>
      </c>
      <c r="K125" s="103">
        <v>2021</v>
      </c>
      <c r="L125" s="103">
        <v>1254</v>
      </c>
      <c r="M125" s="104" t="s">
        <v>367</v>
      </c>
      <c r="N125" s="103">
        <v>2</v>
      </c>
      <c r="O125" s="106" t="s">
        <v>120</v>
      </c>
      <c r="P125" s="103">
        <v>1010203</v>
      </c>
      <c r="Q125" s="103">
        <v>140</v>
      </c>
      <c r="R125" s="103">
        <v>22</v>
      </c>
      <c r="S125" s="103">
        <v>1</v>
      </c>
      <c r="T125" s="108">
        <v>2020</v>
      </c>
      <c r="U125" s="108">
        <v>405</v>
      </c>
      <c r="V125" s="108">
        <v>0</v>
      </c>
      <c r="W125" s="109" t="s">
        <v>119</v>
      </c>
      <c r="X125" s="103">
        <v>351</v>
      </c>
      <c r="Y125" s="104" t="s">
        <v>358</v>
      </c>
      <c r="Z125" s="281" t="s">
        <v>369</v>
      </c>
      <c r="AA125" s="281" t="s">
        <v>358</v>
      </c>
      <c r="AB125" s="282">
        <f>AA125-Z125</f>
        <v>-9</v>
      </c>
      <c r="AC125" s="283">
        <f>IF(AE125="SI",0,I125)</f>
        <v>290</v>
      </c>
      <c r="AD125" s="284">
        <f>AC125*AB125</f>
        <v>-2610</v>
      </c>
      <c r="AE125" s="285" t="s">
        <v>122</v>
      </c>
    </row>
    <row r="126" spans="1:31" ht="15">
      <c r="A126" s="103">
        <v>2021</v>
      </c>
      <c r="B126" s="103">
        <v>110</v>
      </c>
      <c r="C126" s="104" t="s">
        <v>358</v>
      </c>
      <c r="D126" s="279" t="s">
        <v>370</v>
      </c>
      <c r="E126" s="104" t="s">
        <v>346</v>
      </c>
      <c r="F126" s="107">
        <v>810.2</v>
      </c>
      <c r="G126" s="107">
        <v>146.1</v>
      </c>
      <c r="H126" s="102" t="s">
        <v>116</v>
      </c>
      <c r="I126" s="107">
        <f>IF(H126="SI",F126-G126,F126)</f>
        <v>664.1</v>
      </c>
      <c r="J126" s="280" t="s">
        <v>236</v>
      </c>
      <c r="K126" s="103">
        <v>2021</v>
      </c>
      <c r="L126" s="103">
        <v>1171</v>
      </c>
      <c r="M126" s="104" t="s">
        <v>347</v>
      </c>
      <c r="N126" s="103">
        <v>2</v>
      </c>
      <c r="O126" s="106" t="s">
        <v>120</v>
      </c>
      <c r="P126" s="103">
        <v>1090603</v>
      </c>
      <c r="Q126" s="103">
        <v>3660</v>
      </c>
      <c r="R126" s="103">
        <v>72</v>
      </c>
      <c r="S126" s="103">
        <v>1</v>
      </c>
      <c r="T126" s="108">
        <v>2021</v>
      </c>
      <c r="U126" s="108">
        <v>254</v>
      </c>
      <c r="V126" s="108">
        <v>0</v>
      </c>
      <c r="W126" s="109" t="s">
        <v>119</v>
      </c>
      <c r="X126" s="103">
        <v>352</v>
      </c>
      <c r="Y126" s="104" t="s">
        <v>358</v>
      </c>
      <c r="Z126" s="281" t="s">
        <v>348</v>
      </c>
      <c r="AA126" s="281" t="s">
        <v>358</v>
      </c>
      <c r="AB126" s="282">
        <f>AA126-Z126</f>
        <v>-2</v>
      </c>
      <c r="AC126" s="283">
        <f>IF(AE126="SI",0,I126)</f>
        <v>664.1</v>
      </c>
      <c r="AD126" s="284">
        <f>AC126*AB126</f>
        <v>-1328.2</v>
      </c>
      <c r="AE126" s="285" t="s">
        <v>122</v>
      </c>
    </row>
    <row r="127" spans="1:31" ht="15">
      <c r="A127" s="103">
        <v>2021</v>
      </c>
      <c r="B127" s="103">
        <v>111</v>
      </c>
      <c r="C127" s="104" t="s">
        <v>358</v>
      </c>
      <c r="D127" s="279" t="s">
        <v>371</v>
      </c>
      <c r="E127" s="104" t="s">
        <v>344</v>
      </c>
      <c r="F127" s="107">
        <v>810.2</v>
      </c>
      <c r="G127" s="107">
        <v>146.1</v>
      </c>
      <c r="H127" s="102" t="s">
        <v>116</v>
      </c>
      <c r="I127" s="107">
        <f>IF(H127="SI",F127-G127,F127)</f>
        <v>664.1</v>
      </c>
      <c r="J127" s="280" t="s">
        <v>236</v>
      </c>
      <c r="K127" s="103">
        <v>2021</v>
      </c>
      <c r="L127" s="103">
        <v>1376</v>
      </c>
      <c r="M127" s="104" t="s">
        <v>316</v>
      </c>
      <c r="N127" s="103">
        <v>2</v>
      </c>
      <c r="O127" s="106" t="s">
        <v>120</v>
      </c>
      <c r="P127" s="103">
        <v>1090603</v>
      </c>
      <c r="Q127" s="103">
        <v>3660</v>
      </c>
      <c r="R127" s="103">
        <v>72</v>
      </c>
      <c r="S127" s="103">
        <v>1</v>
      </c>
      <c r="T127" s="108">
        <v>2021</v>
      </c>
      <c r="U127" s="108">
        <v>254</v>
      </c>
      <c r="V127" s="108">
        <v>0</v>
      </c>
      <c r="W127" s="109" t="s">
        <v>119</v>
      </c>
      <c r="X127" s="103">
        <v>353</v>
      </c>
      <c r="Y127" s="104" t="s">
        <v>358</v>
      </c>
      <c r="Z127" s="281" t="s">
        <v>357</v>
      </c>
      <c r="AA127" s="281" t="s">
        <v>358</v>
      </c>
      <c r="AB127" s="282">
        <f>AA127-Z127</f>
        <v>-17</v>
      </c>
      <c r="AC127" s="283">
        <f>IF(AE127="SI",0,I127)</f>
        <v>664.1</v>
      </c>
      <c r="AD127" s="284">
        <f>AC127*AB127</f>
        <v>-11289.7</v>
      </c>
      <c r="AE127" s="285" t="s">
        <v>122</v>
      </c>
    </row>
    <row r="128" spans="1:31" ht="15">
      <c r="A128" s="103">
        <v>2021</v>
      </c>
      <c r="B128" s="103">
        <v>112</v>
      </c>
      <c r="C128" s="104" t="s">
        <v>358</v>
      </c>
      <c r="D128" s="279" t="s">
        <v>372</v>
      </c>
      <c r="E128" s="104" t="s">
        <v>373</v>
      </c>
      <c r="F128" s="107">
        <v>915</v>
      </c>
      <c r="G128" s="107">
        <v>165</v>
      </c>
      <c r="H128" s="102" t="s">
        <v>116</v>
      </c>
      <c r="I128" s="107">
        <f>IF(H128="SI",F128-G128,F128)</f>
        <v>750</v>
      </c>
      <c r="J128" s="280" t="s">
        <v>374</v>
      </c>
      <c r="K128" s="103">
        <v>2021</v>
      </c>
      <c r="L128" s="103">
        <v>1445</v>
      </c>
      <c r="M128" s="104" t="s">
        <v>361</v>
      </c>
      <c r="N128" s="103">
        <v>2</v>
      </c>
      <c r="O128" s="106" t="s">
        <v>120</v>
      </c>
      <c r="P128" s="103">
        <v>1100503</v>
      </c>
      <c r="Q128" s="103">
        <v>4210</v>
      </c>
      <c r="R128" s="103">
        <v>79</v>
      </c>
      <c r="S128" s="103">
        <v>2</v>
      </c>
      <c r="T128" s="108">
        <v>2020</v>
      </c>
      <c r="U128" s="108">
        <v>263</v>
      </c>
      <c r="V128" s="108">
        <v>0</v>
      </c>
      <c r="W128" s="109" t="s">
        <v>119</v>
      </c>
      <c r="X128" s="103">
        <v>354</v>
      </c>
      <c r="Y128" s="104" t="s">
        <v>358</v>
      </c>
      <c r="Z128" s="281" t="s">
        <v>362</v>
      </c>
      <c r="AA128" s="281" t="s">
        <v>358</v>
      </c>
      <c r="AB128" s="282">
        <f>AA128-Z128</f>
        <v>-23</v>
      </c>
      <c r="AC128" s="283">
        <f>IF(AE128="SI",0,I128)</f>
        <v>750</v>
      </c>
      <c r="AD128" s="284">
        <f>AC128*AB128</f>
        <v>-17250</v>
      </c>
      <c r="AE128" s="285" t="s">
        <v>122</v>
      </c>
    </row>
    <row r="129" spans="1:31" ht="15">
      <c r="A129" s="103">
        <v>2021</v>
      </c>
      <c r="B129" s="103">
        <v>113</v>
      </c>
      <c r="C129" s="104" t="s">
        <v>358</v>
      </c>
      <c r="D129" s="279" t="s">
        <v>375</v>
      </c>
      <c r="E129" s="104" t="s">
        <v>373</v>
      </c>
      <c r="F129" s="107">
        <v>774.47</v>
      </c>
      <c r="G129" s="107">
        <v>139.66</v>
      </c>
      <c r="H129" s="102" t="s">
        <v>116</v>
      </c>
      <c r="I129" s="107">
        <f>IF(H129="SI",F129-G129,F129)</f>
        <v>634.8100000000001</v>
      </c>
      <c r="J129" s="280" t="s">
        <v>376</v>
      </c>
      <c r="K129" s="103">
        <v>2021</v>
      </c>
      <c r="L129" s="103">
        <v>1444</v>
      </c>
      <c r="M129" s="104" t="s">
        <v>361</v>
      </c>
      <c r="N129" s="103">
        <v>2</v>
      </c>
      <c r="O129" s="106" t="s">
        <v>120</v>
      </c>
      <c r="P129" s="103">
        <v>1090603</v>
      </c>
      <c r="Q129" s="103">
        <v>3660</v>
      </c>
      <c r="R129" s="103">
        <v>72</v>
      </c>
      <c r="S129" s="103">
        <v>1</v>
      </c>
      <c r="T129" s="108">
        <v>2020</v>
      </c>
      <c r="U129" s="108">
        <v>316</v>
      </c>
      <c r="V129" s="108">
        <v>0</v>
      </c>
      <c r="W129" s="109" t="s">
        <v>119</v>
      </c>
      <c r="X129" s="103">
        <v>355</v>
      </c>
      <c r="Y129" s="104" t="s">
        <v>358</v>
      </c>
      <c r="Z129" s="281" t="s">
        <v>362</v>
      </c>
      <c r="AA129" s="281" t="s">
        <v>358</v>
      </c>
      <c r="AB129" s="282">
        <f>AA129-Z129</f>
        <v>-23</v>
      </c>
      <c r="AC129" s="283">
        <f>IF(AE129="SI",0,I129)</f>
        <v>634.8100000000001</v>
      </c>
      <c r="AD129" s="284">
        <f>AC129*AB129</f>
        <v>-14600.630000000001</v>
      </c>
      <c r="AE129" s="285" t="s">
        <v>122</v>
      </c>
    </row>
    <row r="130" spans="1:31" ht="15">
      <c r="A130" s="103">
        <v>2021</v>
      </c>
      <c r="B130" s="103">
        <v>113</v>
      </c>
      <c r="C130" s="104" t="s">
        <v>358</v>
      </c>
      <c r="D130" s="279" t="s">
        <v>375</v>
      </c>
      <c r="E130" s="104" t="s">
        <v>373</v>
      </c>
      <c r="F130" s="107">
        <v>810.2</v>
      </c>
      <c r="G130" s="107">
        <v>146.1</v>
      </c>
      <c r="H130" s="102" t="s">
        <v>116</v>
      </c>
      <c r="I130" s="107">
        <f>IF(H130="SI",F130-G130,F130)</f>
        <v>664.1</v>
      </c>
      <c r="J130" s="280" t="s">
        <v>236</v>
      </c>
      <c r="K130" s="103">
        <v>2021</v>
      </c>
      <c r="L130" s="103">
        <v>1444</v>
      </c>
      <c r="M130" s="104" t="s">
        <v>361</v>
      </c>
      <c r="N130" s="103">
        <v>2</v>
      </c>
      <c r="O130" s="106" t="s">
        <v>120</v>
      </c>
      <c r="P130" s="103">
        <v>1100503</v>
      </c>
      <c r="Q130" s="103">
        <v>4210</v>
      </c>
      <c r="R130" s="103">
        <v>79</v>
      </c>
      <c r="S130" s="103">
        <v>1</v>
      </c>
      <c r="T130" s="108">
        <v>2020</v>
      </c>
      <c r="U130" s="108">
        <v>255</v>
      </c>
      <c r="V130" s="108">
        <v>0</v>
      </c>
      <c r="W130" s="109" t="s">
        <v>119</v>
      </c>
      <c r="X130" s="103">
        <v>356</v>
      </c>
      <c r="Y130" s="104" t="s">
        <v>358</v>
      </c>
      <c r="Z130" s="281" t="s">
        <v>362</v>
      </c>
      <c r="AA130" s="281" t="s">
        <v>358</v>
      </c>
      <c r="AB130" s="282">
        <f>AA130-Z130</f>
        <v>-23</v>
      </c>
      <c r="AC130" s="283">
        <f>IF(AE130="SI",0,I130)</f>
        <v>664.1</v>
      </c>
      <c r="AD130" s="284">
        <f>AC130*AB130</f>
        <v>-15274.300000000001</v>
      </c>
      <c r="AE130" s="285" t="s">
        <v>122</v>
      </c>
    </row>
    <row r="131" spans="1:31" ht="15">
      <c r="A131" s="103">
        <v>2021</v>
      </c>
      <c r="B131" s="103">
        <v>114</v>
      </c>
      <c r="C131" s="104" t="s">
        <v>358</v>
      </c>
      <c r="D131" s="279" t="s">
        <v>377</v>
      </c>
      <c r="E131" s="104" t="s">
        <v>285</v>
      </c>
      <c r="F131" s="107">
        <v>7.89</v>
      </c>
      <c r="G131" s="107">
        <v>1.42</v>
      </c>
      <c r="H131" s="102" t="s">
        <v>116</v>
      </c>
      <c r="I131" s="107">
        <f>IF(H131="SI",F131-G131,F131)</f>
        <v>6.47</v>
      </c>
      <c r="J131" s="280" t="s">
        <v>340</v>
      </c>
      <c r="K131" s="103">
        <v>2021</v>
      </c>
      <c r="L131" s="103">
        <v>1314</v>
      </c>
      <c r="M131" s="104" t="s">
        <v>300</v>
      </c>
      <c r="N131" s="103">
        <v>2</v>
      </c>
      <c r="O131" s="106" t="s">
        <v>120</v>
      </c>
      <c r="P131" s="103">
        <v>1090202</v>
      </c>
      <c r="Q131" s="103">
        <v>3210</v>
      </c>
      <c r="R131" s="103">
        <v>25</v>
      </c>
      <c r="S131" s="103">
        <v>9</v>
      </c>
      <c r="T131" s="108">
        <v>2021</v>
      </c>
      <c r="U131" s="108">
        <v>135</v>
      </c>
      <c r="V131" s="108">
        <v>0</v>
      </c>
      <c r="W131" s="109" t="s">
        <v>119</v>
      </c>
      <c r="X131" s="103">
        <v>357</v>
      </c>
      <c r="Y131" s="104" t="s">
        <v>358</v>
      </c>
      <c r="Z131" s="281" t="s">
        <v>378</v>
      </c>
      <c r="AA131" s="281" t="s">
        <v>358</v>
      </c>
      <c r="AB131" s="282">
        <f>AA131-Z131</f>
        <v>-11</v>
      </c>
      <c r="AC131" s="283">
        <f>IF(AE131="SI",0,I131)</f>
        <v>6.47</v>
      </c>
      <c r="AD131" s="284">
        <f>AC131*AB131</f>
        <v>-71.17</v>
      </c>
      <c r="AE131" s="285" t="s">
        <v>122</v>
      </c>
    </row>
    <row r="132" spans="1:31" ht="15">
      <c r="A132" s="103">
        <v>2021</v>
      </c>
      <c r="B132" s="103">
        <v>115</v>
      </c>
      <c r="C132" s="104" t="s">
        <v>348</v>
      </c>
      <c r="D132" s="279" t="s">
        <v>379</v>
      </c>
      <c r="E132" s="104" t="s">
        <v>277</v>
      </c>
      <c r="F132" s="107">
        <v>4892.9</v>
      </c>
      <c r="G132" s="107">
        <v>0</v>
      </c>
      <c r="H132" s="102" t="s">
        <v>116</v>
      </c>
      <c r="I132" s="107">
        <f>IF(H132="SI",F132-G132,F132)</f>
        <v>4892.9</v>
      </c>
      <c r="J132" s="280" t="s">
        <v>380</v>
      </c>
      <c r="K132" s="103">
        <v>2021</v>
      </c>
      <c r="L132" s="103">
        <v>906</v>
      </c>
      <c r="M132" s="104" t="s">
        <v>289</v>
      </c>
      <c r="N132" s="103">
        <v>2</v>
      </c>
      <c r="O132" s="106" t="s">
        <v>120</v>
      </c>
      <c r="P132" s="103">
        <v>2100501</v>
      </c>
      <c r="Q132" s="103">
        <v>9530</v>
      </c>
      <c r="R132" s="103">
        <v>180</v>
      </c>
      <c r="S132" s="103">
        <v>3</v>
      </c>
      <c r="T132" s="108">
        <v>2020</v>
      </c>
      <c r="U132" s="108">
        <v>106</v>
      </c>
      <c r="V132" s="108">
        <v>0</v>
      </c>
      <c r="W132" s="109" t="s">
        <v>119</v>
      </c>
      <c r="X132" s="103">
        <v>358</v>
      </c>
      <c r="Y132" s="104" t="s">
        <v>348</v>
      </c>
      <c r="Z132" s="281" t="s">
        <v>290</v>
      </c>
      <c r="AA132" s="281" t="s">
        <v>348</v>
      </c>
      <c r="AB132" s="282">
        <f>AA132-Z132</f>
        <v>20</v>
      </c>
      <c r="AC132" s="283">
        <f>IF(AE132="SI",0,I132)</f>
        <v>4892.9</v>
      </c>
      <c r="AD132" s="284">
        <f>AC132*AB132</f>
        <v>97858</v>
      </c>
      <c r="AE132" s="285" t="s">
        <v>122</v>
      </c>
    </row>
    <row r="133" spans="1:31" ht="15">
      <c r="A133" s="103">
        <v>2021</v>
      </c>
      <c r="B133" s="103">
        <v>116</v>
      </c>
      <c r="C133" s="104" t="s">
        <v>348</v>
      </c>
      <c r="D133" s="279" t="s">
        <v>381</v>
      </c>
      <c r="E133" s="104" t="s">
        <v>360</v>
      </c>
      <c r="F133" s="107">
        <v>817.4</v>
      </c>
      <c r="G133" s="107">
        <v>147.4</v>
      </c>
      <c r="H133" s="102" t="s">
        <v>116</v>
      </c>
      <c r="I133" s="107">
        <f>IF(H133="SI",F133-G133,F133)</f>
        <v>670</v>
      </c>
      <c r="J133" s="280" t="s">
        <v>382</v>
      </c>
      <c r="K133" s="103">
        <v>2021</v>
      </c>
      <c r="L133" s="103">
        <v>1440</v>
      </c>
      <c r="M133" s="104" t="s">
        <v>361</v>
      </c>
      <c r="N133" s="103">
        <v>2</v>
      </c>
      <c r="O133" s="106" t="s">
        <v>120</v>
      </c>
      <c r="P133" s="103">
        <v>2090101</v>
      </c>
      <c r="Q133" s="103">
        <v>8530</v>
      </c>
      <c r="R133" s="103">
        <v>180</v>
      </c>
      <c r="S133" s="103">
        <v>2</v>
      </c>
      <c r="T133" s="108">
        <v>2021</v>
      </c>
      <c r="U133" s="108">
        <v>106</v>
      </c>
      <c r="V133" s="108">
        <v>0</v>
      </c>
      <c r="W133" s="109" t="s">
        <v>119</v>
      </c>
      <c r="X133" s="103">
        <v>359</v>
      </c>
      <c r="Y133" s="104" t="s">
        <v>348</v>
      </c>
      <c r="Z133" s="281" t="s">
        <v>362</v>
      </c>
      <c r="AA133" s="281" t="s">
        <v>348</v>
      </c>
      <c r="AB133" s="282">
        <f>AA133-Z133</f>
        <v>-21</v>
      </c>
      <c r="AC133" s="283">
        <f>IF(AE133="SI",0,I133)</f>
        <v>670</v>
      </c>
      <c r="AD133" s="284">
        <f>AC133*AB133</f>
        <v>-14070</v>
      </c>
      <c r="AE133" s="285" t="s">
        <v>122</v>
      </c>
    </row>
    <row r="134" spans="1:31" ht="15">
      <c r="A134" s="103">
        <v>2021</v>
      </c>
      <c r="B134" s="103">
        <v>117</v>
      </c>
      <c r="C134" s="104" t="s">
        <v>348</v>
      </c>
      <c r="D134" s="279" t="s">
        <v>383</v>
      </c>
      <c r="E134" s="104" t="s">
        <v>367</v>
      </c>
      <c r="F134" s="107">
        <v>24253.6</v>
      </c>
      <c r="G134" s="107">
        <v>4373.6</v>
      </c>
      <c r="H134" s="102" t="s">
        <v>116</v>
      </c>
      <c r="I134" s="107">
        <f>IF(H134="SI",F134-G134,F134)</f>
        <v>19880</v>
      </c>
      <c r="J134" s="280" t="s">
        <v>382</v>
      </c>
      <c r="K134" s="103">
        <v>2021</v>
      </c>
      <c r="L134" s="103">
        <v>1431</v>
      </c>
      <c r="M134" s="104" t="s">
        <v>373</v>
      </c>
      <c r="N134" s="103">
        <v>2</v>
      </c>
      <c r="O134" s="106" t="s">
        <v>120</v>
      </c>
      <c r="P134" s="103">
        <v>2090101</v>
      </c>
      <c r="Q134" s="103">
        <v>8530</v>
      </c>
      <c r="R134" s="103">
        <v>180</v>
      </c>
      <c r="S134" s="103">
        <v>2</v>
      </c>
      <c r="T134" s="108">
        <v>2021</v>
      </c>
      <c r="U134" s="108">
        <v>106</v>
      </c>
      <c r="V134" s="108">
        <v>0</v>
      </c>
      <c r="W134" s="109" t="s">
        <v>119</v>
      </c>
      <c r="X134" s="103">
        <v>360</v>
      </c>
      <c r="Y134" s="104" t="s">
        <v>348</v>
      </c>
      <c r="Z134" s="281" t="s">
        <v>384</v>
      </c>
      <c r="AA134" s="281" t="s">
        <v>348</v>
      </c>
      <c r="AB134" s="282">
        <f>AA134-Z134</f>
        <v>-20</v>
      </c>
      <c r="AC134" s="283">
        <f>IF(AE134="SI",0,I134)</f>
        <v>19880</v>
      </c>
      <c r="AD134" s="284">
        <f>AC134*AB134</f>
        <v>-397600</v>
      </c>
      <c r="AE134" s="285" t="s">
        <v>122</v>
      </c>
    </row>
    <row r="135" spans="1:31" ht="15">
      <c r="A135" s="103">
        <v>2021</v>
      </c>
      <c r="B135" s="103">
        <v>118</v>
      </c>
      <c r="C135" s="104" t="s">
        <v>348</v>
      </c>
      <c r="D135" s="279" t="s">
        <v>385</v>
      </c>
      <c r="E135" s="104" t="s">
        <v>373</v>
      </c>
      <c r="F135" s="107">
        <v>102.61</v>
      </c>
      <c r="G135" s="107">
        <v>18.5</v>
      </c>
      <c r="H135" s="102" t="s">
        <v>116</v>
      </c>
      <c r="I135" s="107">
        <f>IF(H135="SI",F135-G135,F135)</f>
        <v>84.11</v>
      </c>
      <c r="J135" s="280" t="s">
        <v>147</v>
      </c>
      <c r="K135" s="103">
        <v>2021</v>
      </c>
      <c r="L135" s="103">
        <v>1474</v>
      </c>
      <c r="M135" s="104" t="s">
        <v>309</v>
      </c>
      <c r="N135" s="103">
        <v>2</v>
      </c>
      <c r="O135" s="106" t="s">
        <v>120</v>
      </c>
      <c r="P135" s="103">
        <v>1010203</v>
      </c>
      <c r="Q135" s="103">
        <v>140</v>
      </c>
      <c r="R135" s="103">
        <v>22</v>
      </c>
      <c r="S135" s="103">
        <v>7</v>
      </c>
      <c r="T135" s="108">
        <v>2021</v>
      </c>
      <c r="U135" s="108">
        <v>101</v>
      </c>
      <c r="V135" s="108">
        <v>0</v>
      </c>
      <c r="W135" s="109" t="s">
        <v>348</v>
      </c>
      <c r="X135" s="103">
        <v>364</v>
      </c>
      <c r="Y135" s="104" t="s">
        <v>348</v>
      </c>
      <c r="Z135" s="281" t="s">
        <v>386</v>
      </c>
      <c r="AA135" s="281" t="s">
        <v>348</v>
      </c>
      <c r="AB135" s="282">
        <f>AA135-Z135</f>
        <v>-22</v>
      </c>
      <c r="AC135" s="283">
        <f>IF(AE135="SI",0,I135)</f>
        <v>84.11</v>
      </c>
      <c r="AD135" s="284">
        <f>AC135*AB135</f>
        <v>-1850.42</v>
      </c>
      <c r="AE135" s="285" t="s">
        <v>122</v>
      </c>
    </row>
    <row r="136" spans="1:31" ht="15">
      <c r="A136" s="103">
        <v>2021</v>
      </c>
      <c r="B136" s="103">
        <v>119</v>
      </c>
      <c r="C136" s="104" t="s">
        <v>348</v>
      </c>
      <c r="D136" s="279" t="s">
        <v>387</v>
      </c>
      <c r="E136" s="104" t="s">
        <v>373</v>
      </c>
      <c r="F136" s="107">
        <v>23.62</v>
      </c>
      <c r="G136" s="107">
        <v>4.26</v>
      </c>
      <c r="H136" s="102" t="s">
        <v>116</v>
      </c>
      <c r="I136" s="107">
        <f>IF(H136="SI",F136-G136,F136)</f>
        <v>19.36</v>
      </c>
      <c r="J136" s="280" t="s">
        <v>147</v>
      </c>
      <c r="K136" s="103">
        <v>2021</v>
      </c>
      <c r="L136" s="103">
        <v>1472</v>
      </c>
      <c r="M136" s="104" t="s">
        <v>309</v>
      </c>
      <c r="N136" s="103">
        <v>2</v>
      </c>
      <c r="O136" s="106" t="s">
        <v>120</v>
      </c>
      <c r="P136" s="103">
        <v>1080103</v>
      </c>
      <c r="Q136" s="103">
        <v>2780</v>
      </c>
      <c r="R136" s="103">
        <v>66</v>
      </c>
      <c r="S136" s="103">
        <v>2</v>
      </c>
      <c r="T136" s="108">
        <v>2021</v>
      </c>
      <c r="U136" s="108">
        <v>115</v>
      </c>
      <c r="V136" s="108">
        <v>0</v>
      </c>
      <c r="W136" s="109" t="s">
        <v>348</v>
      </c>
      <c r="X136" s="103">
        <v>370</v>
      </c>
      <c r="Y136" s="104" t="s">
        <v>348</v>
      </c>
      <c r="Z136" s="281" t="s">
        <v>386</v>
      </c>
      <c r="AA136" s="281" t="s">
        <v>348</v>
      </c>
      <c r="AB136" s="282">
        <f>AA136-Z136</f>
        <v>-22</v>
      </c>
      <c r="AC136" s="283">
        <f>IF(AE136="SI",0,I136)</f>
        <v>19.36</v>
      </c>
      <c r="AD136" s="284">
        <f>AC136*AB136</f>
        <v>-425.91999999999996</v>
      </c>
      <c r="AE136" s="285" t="s">
        <v>122</v>
      </c>
    </row>
    <row r="137" spans="1:31" ht="15">
      <c r="A137" s="103">
        <v>2021</v>
      </c>
      <c r="B137" s="103">
        <v>120</v>
      </c>
      <c r="C137" s="104" t="s">
        <v>348</v>
      </c>
      <c r="D137" s="279" t="s">
        <v>388</v>
      </c>
      <c r="E137" s="104" t="s">
        <v>373</v>
      </c>
      <c r="F137" s="107">
        <v>410.73</v>
      </c>
      <c r="G137" s="107">
        <v>74.07</v>
      </c>
      <c r="H137" s="102" t="s">
        <v>116</v>
      </c>
      <c r="I137" s="107">
        <f>IF(H137="SI",F137-G137,F137)</f>
        <v>336.66</v>
      </c>
      <c r="J137" s="280" t="s">
        <v>147</v>
      </c>
      <c r="K137" s="103">
        <v>2021</v>
      </c>
      <c r="L137" s="103">
        <v>1479</v>
      </c>
      <c r="M137" s="104" t="s">
        <v>309</v>
      </c>
      <c r="N137" s="103">
        <v>2</v>
      </c>
      <c r="O137" s="106" t="s">
        <v>120</v>
      </c>
      <c r="P137" s="103">
        <v>1010203</v>
      </c>
      <c r="Q137" s="103">
        <v>140</v>
      </c>
      <c r="R137" s="103">
        <v>22</v>
      </c>
      <c r="S137" s="103">
        <v>3</v>
      </c>
      <c r="T137" s="108">
        <v>2021</v>
      </c>
      <c r="U137" s="108">
        <v>103</v>
      </c>
      <c r="V137" s="108">
        <v>0</v>
      </c>
      <c r="W137" s="109" t="s">
        <v>348</v>
      </c>
      <c r="X137" s="103">
        <v>361</v>
      </c>
      <c r="Y137" s="104" t="s">
        <v>348</v>
      </c>
      <c r="Z137" s="281" t="s">
        <v>386</v>
      </c>
      <c r="AA137" s="281" t="s">
        <v>348</v>
      </c>
      <c r="AB137" s="282">
        <f>AA137-Z137</f>
        <v>-22</v>
      </c>
      <c r="AC137" s="283">
        <f>IF(AE137="SI",0,I137)</f>
        <v>336.66</v>
      </c>
      <c r="AD137" s="284">
        <f>AC137*AB137</f>
        <v>-7406.52</v>
      </c>
      <c r="AE137" s="285" t="s">
        <v>122</v>
      </c>
    </row>
    <row r="138" spans="1:31" ht="15">
      <c r="A138" s="103">
        <v>2021</v>
      </c>
      <c r="B138" s="103">
        <v>121</v>
      </c>
      <c r="C138" s="104" t="s">
        <v>348</v>
      </c>
      <c r="D138" s="279" t="s">
        <v>389</v>
      </c>
      <c r="E138" s="104" t="s">
        <v>373</v>
      </c>
      <c r="F138" s="107">
        <v>42.86</v>
      </c>
      <c r="G138" s="107">
        <v>7.73</v>
      </c>
      <c r="H138" s="102" t="s">
        <v>116</v>
      </c>
      <c r="I138" s="107">
        <f>IF(H138="SI",F138-G138,F138)</f>
        <v>35.129999999999995</v>
      </c>
      <c r="J138" s="280" t="s">
        <v>147</v>
      </c>
      <c r="K138" s="103">
        <v>2021</v>
      </c>
      <c r="L138" s="103">
        <v>1482</v>
      </c>
      <c r="M138" s="104" t="s">
        <v>309</v>
      </c>
      <c r="N138" s="103">
        <v>2</v>
      </c>
      <c r="O138" s="106" t="s">
        <v>120</v>
      </c>
      <c r="P138" s="103">
        <v>1010203</v>
      </c>
      <c r="Q138" s="103">
        <v>140</v>
      </c>
      <c r="R138" s="103">
        <v>22</v>
      </c>
      <c r="S138" s="103">
        <v>4</v>
      </c>
      <c r="T138" s="108">
        <v>2021</v>
      </c>
      <c r="U138" s="108">
        <v>102</v>
      </c>
      <c r="V138" s="108">
        <v>0</v>
      </c>
      <c r="W138" s="109" t="s">
        <v>348</v>
      </c>
      <c r="X138" s="103">
        <v>362</v>
      </c>
      <c r="Y138" s="104" t="s">
        <v>348</v>
      </c>
      <c r="Z138" s="281" t="s">
        <v>386</v>
      </c>
      <c r="AA138" s="281" t="s">
        <v>348</v>
      </c>
      <c r="AB138" s="282">
        <f>AA138-Z138</f>
        <v>-22</v>
      </c>
      <c r="AC138" s="283">
        <f>IF(AE138="SI",0,I138)</f>
        <v>35.129999999999995</v>
      </c>
      <c r="AD138" s="284">
        <f>AC138*AB138</f>
        <v>-772.8599999999999</v>
      </c>
      <c r="AE138" s="285" t="s">
        <v>122</v>
      </c>
    </row>
    <row r="139" spans="1:31" ht="15">
      <c r="A139" s="103">
        <v>2021</v>
      </c>
      <c r="B139" s="103">
        <v>122</v>
      </c>
      <c r="C139" s="104" t="s">
        <v>348</v>
      </c>
      <c r="D139" s="279" t="s">
        <v>390</v>
      </c>
      <c r="E139" s="104" t="s">
        <v>373</v>
      </c>
      <c r="F139" s="107">
        <v>25.11</v>
      </c>
      <c r="G139" s="107">
        <v>4.53</v>
      </c>
      <c r="H139" s="102" t="s">
        <v>116</v>
      </c>
      <c r="I139" s="107">
        <f>IF(H139="SI",F139-G139,F139)</f>
        <v>20.58</v>
      </c>
      <c r="J139" s="280" t="s">
        <v>147</v>
      </c>
      <c r="K139" s="103">
        <v>2021</v>
      </c>
      <c r="L139" s="103">
        <v>1483</v>
      </c>
      <c r="M139" s="104" t="s">
        <v>309</v>
      </c>
      <c r="N139" s="103">
        <v>2</v>
      </c>
      <c r="O139" s="106" t="s">
        <v>120</v>
      </c>
      <c r="P139" s="103">
        <v>1010203</v>
      </c>
      <c r="Q139" s="103">
        <v>140</v>
      </c>
      <c r="R139" s="103">
        <v>22</v>
      </c>
      <c r="S139" s="103">
        <v>27</v>
      </c>
      <c r="T139" s="108">
        <v>2021</v>
      </c>
      <c r="U139" s="108">
        <v>112</v>
      </c>
      <c r="V139" s="108">
        <v>0</v>
      </c>
      <c r="W139" s="109" t="s">
        <v>348</v>
      </c>
      <c r="X139" s="103">
        <v>368</v>
      </c>
      <c r="Y139" s="104" t="s">
        <v>348</v>
      </c>
      <c r="Z139" s="281" t="s">
        <v>386</v>
      </c>
      <c r="AA139" s="281" t="s">
        <v>348</v>
      </c>
      <c r="AB139" s="282">
        <f>AA139-Z139</f>
        <v>-22</v>
      </c>
      <c r="AC139" s="283">
        <f>IF(AE139="SI",0,I139)</f>
        <v>20.58</v>
      </c>
      <c r="AD139" s="284">
        <f>AC139*AB139</f>
        <v>-452.76</v>
      </c>
      <c r="AE139" s="285" t="s">
        <v>122</v>
      </c>
    </row>
    <row r="140" spans="1:31" ht="15">
      <c r="A140" s="103">
        <v>2021</v>
      </c>
      <c r="B140" s="103">
        <v>123</v>
      </c>
      <c r="C140" s="104" t="s">
        <v>348</v>
      </c>
      <c r="D140" s="279" t="s">
        <v>391</v>
      </c>
      <c r="E140" s="104" t="s">
        <v>373</v>
      </c>
      <c r="F140" s="107">
        <v>52.08</v>
      </c>
      <c r="G140" s="107">
        <v>9.39</v>
      </c>
      <c r="H140" s="102" t="s">
        <v>116</v>
      </c>
      <c r="I140" s="107">
        <f>IF(H140="SI",F140-G140,F140)</f>
        <v>42.69</v>
      </c>
      <c r="J140" s="280" t="s">
        <v>147</v>
      </c>
      <c r="K140" s="103">
        <v>2021</v>
      </c>
      <c r="L140" s="103">
        <v>1480</v>
      </c>
      <c r="M140" s="104" t="s">
        <v>309</v>
      </c>
      <c r="N140" s="103">
        <v>2</v>
      </c>
      <c r="O140" s="106" t="s">
        <v>120</v>
      </c>
      <c r="P140" s="103">
        <v>1010203</v>
      </c>
      <c r="Q140" s="103">
        <v>140</v>
      </c>
      <c r="R140" s="103">
        <v>22</v>
      </c>
      <c r="S140" s="103">
        <v>12</v>
      </c>
      <c r="T140" s="108">
        <v>2021</v>
      </c>
      <c r="U140" s="108">
        <v>108</v>
      </c>
      <c r="V140" s="108">
        <v>0</v>
      </c>
      <c r="W140" s="109" t="s">
        <v>348</v>
      </c>
      <c r="X140" s="103">
        <v>366</v>
      </c>
      <c r="Y140" s="104" t="s">
        <v>348</v>
      </c>
      <c r="Z140" s="281" t="s">
        <v>386</v>
      </c>
      <c r="AA140" s="281" t="s">
        <v>348</v>
      </c>
      <c r="AB140" s="282">
        <f>AA140-Z140</f>
        <v>-22</v>
      </c>
      <c r="AC140" s="283">
        <f>IF(AE140="SI",0,I140)</f>
        <v>42.69</v>
      </c>
      <c r="AD140" s="284">
        <f>AC140*AB140</f>
        <v>-939.18</v>
      </c>
      <c r="AE140" s="285" t="s">
        <v>122</v>
      </c>
    </row>
    <row r="141" spans="1:31" ht="15">
      <c r="A141" s="103">
        <v>2021</v>
      </c>
      <c r="B141" s="103">
        <v>125</v>
      </c>
      <c r="C141" s="104" t="s">
        <v>348</v>
      </c>
      <c r="D141" s="279" t="s">
        <v>392</v>
      </c>
      <c r="E141" s="104" t="s">
        <v>373</v>
      </c>
      <c r="F141" s="107">
        <v>17.96</v>
      </c>
      <c r="G141" s="107">
        <v>3.24</v>
      </c>
      <c r="H141" s="102" t="s">
        <v>116</v>
      </c>
      <c r="I141" s="107">
        <f>IF(H141="SI",F141-G141,F141)</f>
        <v>14.72</v>
      </c>
      <c r="J141" s="280" t="s">
        <v>147</v>
      </c>
      <c r="K141" s="103">
        <v>2021</v>
      </c>
      <c r="L141" s="103">
        <v>1473</v>
      </c>
      <c r="M141" s="104" t="s">
        <v>309</v>
      </c>
      <c r="N141" s="103">
        <v>2</v>
      </c>
      <c r="O141" s="106" t="s">
        <v>120</v>
      </c>
      <c r="P141" s="103">
        <v>1010503</v>
      </c>
      <c r="Q141" s="103">
        <v>470</v>
      </c>
      <c r="R141" s="103">
        <v>25</v>
      </c>
      <c r="S141" s="103">
        <v>10</v>
      </c>
      <c r="T141" s="108">
        <v>2021</v>
      </c>
      <c r="U141" s="108">
        <v>110</v>
      </c>
      <c r="V141" s="108">
        <v>0</v>
      </c>
      <c r="W141" s="109" t="s">
        <v>348</v>
      </c>
      <c r="X141" s="103">
        <v>369</v>
      </c>
      <c r="Y141" s="104" t="s">
        <v>348</v>
      </c>
      <c r="Z141" s="281" t="s">
        <v>386</v>
      </c>
      <c r="AA141" s="281" t="s">
        <v>348</v>
      </c>
      <c r="AB141" s="282">
        <f>AA141-Z141</f>
        <v>-22</v>
      </c>
      <c r="AC141" s="283">
        <f>IF(AE141="SI",0,I141)</f>
        <v>14.72</v>
      </c>
      <c r="AD141" s="284">
        <f>AC141*AB141</f>
        <v>-323.84000000000003</v>
      </c>
      <c r="AE141" s="285" t="s">
        <v>122</v>
      </c>
    </row>
    <row r="142" spans="1:31" ht="15">
      <c r="A142" s="103">
        <v>2021</v>
      </c>
      <c r="B142" s="103">
        <v>126</v>
      </c>
      <c r="C142" s="104" t="s">
        <v>348</v>
      </c>
      <c r="D142" s="279" t="s">
        <v>393</v>
      </c>
      <c r="E142" s="104" t="s">
        <v>373</v>
      </c>
      <c r="F142" s="107">
        <v>97.87</v>
      </c>
      <c r="G142" s="107">
        <v>17.65</v>
      </c>
      <c r="H142" s="102" t="s">
        <v>116</v>
      </c>
      <c r="I142" s="107">
        <f>IF(H142="SI",F142-G142,F142)</f>
        <v>80.22</v>
      </c>
      <c r="J142" s="280" t="s">
        <v>147</v>
      </c>
      <c r="K142" s="103">
        <v>2021</v>
      </c>
      <c r="L142" s="103">
        <v>1476</v>
      </c>
      <c r="M142" s="104" t="s">
        <v>309</v>
      </c>
      <c r="N142" s="103">
        <v>2</v>
      </c>
      <c r="O142" s="106" t="s">
        <v>120</v>
      </c>
      <c r="P142" s="103">
        <v>1010203</v>
      </c>
      <c r="Q142" s="103">
        <v>140</v>
      </c>
      <c r="R142" s="103">
        <v>22</v>
      </c>
      <c r="S142" s="103">
        <v>25</v>
      </c>
      <c r="T142" s="108">
        <v>2021</v>
      </c>
      <c r="U142" s="108">
        <v>109</v>
      </c>
      <c r="V142" s="108">
        <v>0</v>
      </c>
      <c r="W142" s="109" t="s">
        <v>348</v>
      </c>
      <c r="X142" s="103">
        <v>367</v>
      </c>
      <c r="Y142" s="104" t="s">
        <v>348</v>
      </c>
      <c r="Z142" s="281" t="s">
        <v>386</v>
      </c>
      <c r="AA142" s="281" t="s">
        <v>348</v>
      </c>
      <c r="AB142" s="282">
        <f>AA142-Z142</f>
        <v>-22</v>
      </c>
      <c r="AC142" s="283">
        <f>IF(AE142="SI",0,I142)</f>
        <v>80.22</v>
      </c>
      <c r="AD142" s="284">
        <f>AC142*AB142</f>
        <v>-1764.84</v>
      </c>
      <c r="AE142" s="285" t="s">
        <v>122</v>
      </c>
    </row>
    <row r="143" spans="1:31" ht="15">
      <c r="A143" s="103">
        <v>2021</v>
      </c>
      <c r="B143" s="103">
        <v>127</v>
      </c>
      <c r="C143" s="104" t="s">
        <v>348</v>
      </c>
      <c r="D143" s="279" t="s">
        <v>394</v>
      </c>
      <c r="E143" s="104" t="s">
        <v>373</v>
      </c>
      <c r="F143" s="107">
        <v>72.55</v>
      </c>
      <c r="G143" s="107">
        <v>13.08</v>
      </c>
      <c r="H143" s="102" t="s">
        <v>116</v>
      </c>
      <c r="I143" s="107">
        <f>IF(H143="SI",F143-G143,F143)</f>
        <v>59.47</v>
      </c>
      <c r="J143" s="280" t="s">
        <v>147</v>
      </c>
      <c r="K143" s="103">
        <v>2021</v>
      </c>
      <c r="L143" s="103">
        <v>1477</v>
      </c>
      <c r="M143" s="104" t="s">
        <v>309</v>
      </c>
      <c r="N143" s="103">
        <v>2</v>
      </c>
      <c r="O143" s="106" t="s">
        <v>120</v>
      </c>
      <c r="P143" s="103">
        <v>1010203</v>
      </c>
      <c r="Q143" s="103">
        <v>140</v>
      </c>
      <c r="R143" s="103">
        <v>22</v>
      </c>
      <c r="S143" s="103">
        <v>11</v>
      </c>
      <c r="T143" s="108">
        <v>2021</v>
      </c>
      <c r="U143" s="108">
        <v>114</v>
      </c>
      <c r="V143" s="108">
        <v>0</v>
      </c>
      <c r="W143" s="109" t="s">
        <v>348</v>
      </c>
      <c r="X143" s="103">
        <v>365</v>
      </c>
      <c r="Y143" s="104" t="s">
        <v>348</v>
      </c>
      <c r="Z143" s="281" t="s">
        <v>386</v>
      </c>
      <c r="AA143" s="281" t="s">
        <v>348</v>
      </c>
      <c r="AB143" s="282">
        <f>AA143-Z143</f>
        <v>-22</v>
      </c>
      <c r="AC143" s="283">
        <f>IF(AE143="SI",0,I143)</f>
        <v>59.47</v>
      </c>
      <c r="AD143" s="284">
        <f>AC143*AB143</f>
        <v>-1308.34</v>
      </c>
      <c r="AE143" s="285" t="s">
        <v>122</v>
      </c>
    </row>
    <row r="144" spans="1:31" ht="15">
      <c r="A144" s="103">
        <v>2021</v>
      </c>
      <c r="B144" s="103">
        <v>128</v>
      </c>
      <c r="C144" s="104" t="s">
        <v>348</v>
      </c>
      <c r="D144" s="279" t="s">
        <v>395</v>
      </c>
      <c r="E144" s="104" t="s">
        <v>373</v>
      </c>
      <c r="F144" s="107">
        <v>569.31</v>
      </c>
      <c r="G144" s="107">
        <v>102.66</v>
      </c>
      <c r="H144" s="102" t="s">
        <v>116</v>
      </c>
      <c r="I144" s="107">
        <f>IF(H144="SI",F144-G144,F144)</f>
        <v>466.65</v>
      </c>
      <c r="J144" s="280" t="s">
        <v>147</v>
      </c>
      <c r="K144" s="103">
        <v>2021</v>
      </c>
      <c r="L144" s="103">
        <v>1478</v>
      </c>
      <c r="M144" s="104" t="s">
        <v>309</v>
      </c>
      <c r="N144" s="103">
        <v>2</v>
      </c>
      <c r="O144" s="106" t="s">
        <v>120</v>
      </c>
      <c r="P144" s="103">
        <v>1080203</v>
      </c>
      <c r="Q144" s="103">
        <v>2890</v>
      </c>
      <c r="R144" s="103">
        <v>69</v>
      </c>
      <c r="S144" s="103">
        <v>1</v>
      </c>
      <c r="T144" s="108">
        <v>2021</v>
      </c>
      <c r="U144" s="108">
        <v>113</v>
      </c>
      <c r="V144" s="108">
        <v>0</v>
      </c>
      <c r="W144" s="109" t="s">
        <v>348</v>
      </c>
      <c r="X144" s="103">
        <v>371</v>
      </c>
      <c r="Y144" s="104" t="s">
        <v>348</v>
      </c>
      <c r="Z144" s="281" t="s">
        <v>386</v>
      </c>
      <c r="AA144" s="281" t="s">
        <v>348</v>
      </c>
      <c r="AB144" s="282">
        <f>AA144-Z144</f>
        <v>-22</v>
      </c>
      <c r="AC144" s="283">
        <f>IF(AE144="SI",0,I144)</f>
        <v>466.65</v>
      </c>
      <c r="AD144" s="284">
        <f>AC144*AB144</f>
        <v>-10266.3</v>
      </c>
      <c r="AE144" s="285" t="s">
        <v>122</v>
      </c>
    </row>
    <row r="145" spans="1:31" ht="15">
      <c r="A145" s="103">
        <v>2021</v>
      </c>
      <c r="B145" s="103">
        <v>129</v>
      </c>
      <c r="C145" s="104" t="s">
        <v>348</v>
      </c>
      <c r="D145" s="279" t="s">
        <v>396</v>
      </c>
      <c r="E145" s="104" t="s">
        <v>373</v>
      </c>
      <c r="F145" s="107">
        <v>358.16</v>
      </c>
      <c r="G145" s="107">
        <v>64.59</v>
      </c>
      <c r="H145" s="102" t="s">
        <v>116</v>
      </c>
      <c r="I145" s="107">
        <f>IF(H145="SI",F145-G145,F145)</f>
        <v>293.57000000000005</v>
      </c>
      <c r="J145" s="280" t="s">
        <v>147</v>
      </c>
      <c r="K145" s="103">
        <v>2021</v>
      </c>
      <c r="L145" s="103">
        <v>1481</v>
      </c>
      <c r="M145" s="104" t="s">
        <v>309</v>
      </c>
      <c r="N145" s="103">
        <v>2</v>
      </c>
      <c r="O145" s="106" t="s">
        <v>120</v>
      </c>
      <c r="P145" s="103">
        <v>1080203</v>
      </c>
      <c r="Q145" s="103">
        <v>2890</v>
      </c>
      <c r="R145" s="103">
        <v>69</v>
      </c>
      <c r="S145" s="103">
        <v>1</v>
      </c>
      <c r="T145" s="108">
        <v>2021</v>
      </c>
      <c r="U145" s="108">
        <v>113</v>
      </c>
      <c r="V145" s="108">
        <v>0</v>
      </c>
      <c r="W145" s="109" t="s">
        <v>348</v>
      </c>
      <c r="X145" s="103">
        <v>371</v>
      </c>
      <c r="Y145" s="104" t="s">
        <v>348</v>
      </c>
      <c r="Z145" s="281" t="s">
        <v>386</v>
      </c>
      <c r="AA145" s="281" t="s">
        <v>348</v>
      </c>
      <c r="AB145" s="282">
        <f>AA145-Z145</f>
        <v>-22</v>
      </c>
      <c r="AC145" s="283">
        <f>IF(AE145="SI",0,I145)</f>
        <v>293.57000000000005</v>
      </c>
      <c r="AD145" s="284">
        <f>AC145*AB145</f>
        <v>-6458.540000000001</v>
      </c>
      <c r="AE145" s="285" t="s">
        <v>122</v>
      </c>
    </row>
    <row r="146" spans="1:31" ht="15">
      <c r="A146" s="103">
        <v>2021</v>
      </c>
      <c r="B146" s="103">
        <v>130</v>
      </c>
      <c r="C146" s="104" t="s">
        <v>348</v>
      </c>
      <c r="D146" s="279" t="s">
        <v>397</v>
      </c>
      <c r="E146" s="104" t="s">
        <v>373</v>
      </c>
      <c r="F146" s="107">
        <v>289.21</v>
      </c>
      <c r="G146" s="107">
        <v>52.15</v>
      </c>
      <c r="H146" s="102" t="s">
        <v>116</v>
      </c>
      <c r="I146" s="107">
        <f>IF(H146="SI",F146-G146,F146)</f>
        <v>237.05999999999997</v>
      </c>
      <c r="J146" s="280" t="s">
        <v>147</v>
      </c>
      <c r="K146" s="103">
        <v>2021</v>
      </c>
      <c r="L146" s="103">
        <v>1475</v>
      </c>
      <c r="M146" s="104" t="s">
        <v>309</v>
      </c>
      <c r="N146" s="103">
        <v>2</v>
      </c>
      <c r="O146" s="106" t="s">
        <v>120</v>
      </c>
      <c r="P146" s="103">
        <v>1010203</v>
      </c>
      <c r="Q146" s="103">
        <v>140</v>
      </c>
      <c r="R146" s="103">
        <v>22</v>
      </c>
      <c r="S146" s="103">
        <v>6</v>
      </c>
      <c r="T146" s="108">
        <v>2021</v>
      </c>
      <c r="U146" s="108">
        <v>100</v>
      </c>
      <c r="V146" s="108">
        <v>0</v>
      </c>
      <c r="W146" s="109" t="s">
        <v>348</v>
      </c>
      <c r="X146" s="103">
        <v>363</v>
      </c>
      <c r="Y146" s="104" t="s">
        <v>348</v>
      </c>
      <c r="Z146" s="281" t="s">
        <v>386</v>
      </c>
      <c r="AA146" s="281" t="s">
        <v>348</v>
      </c>
      <c r="AB146" s="282">
        <f>AA146-Z146</f>
        <v>-22</v>
      </c>
      <c r="AC146" s="283">
        <f>IF(AE146="SI",0,I146)</f>
        <v>237.05999999999997</v>
      </c>
      <c r="AD146" s="284">
        <f>AC146*AB146</f>
        <v>-5215.32</v>
      </c>
      <c r="AE146" s="285" t="s">
        <v>122</v>
      </c>
    </row>
    <row r="147" spans="1:31" ht="15">
      <c r="A147" s="103">
        <v>2021</v>
      </c>
      <c r="B147" s="103">
        <v>131</v>
      </c>
      <c r="C147" s="104" t="s">
        <v>398</v>
      </c>
      <c r="D147" s="279" t="s">
        <v>399</v>
      </c>
      <c r="E147" s="104" t="s">
        <v>144</v>
      </c>
      <c r="F147" s="107">
        <v>2811.46</v>
      </c>
      <c r="G147" s="107">
        <v>255.59</v>
      </c>
      <c r="H147" s="102" t="s">
        <v>116</v>
      </c>
      <c r="I147" s="107">
        <f>IF(H147="SI",F147-G147,F147)</f>
        <v>2555.87</v>
      </c>
      <c r="J147" s="280" t="s">
        <v>400</v>
      </c>
      <c r="K147" s="103">
        <v>2021</v>
      </c>
      <c r="L147" s="103">
        <v>443</v>
      </c>
      <c r="M147" s="104" t="s">
        <v>235</v>
      </c>
      <c r="N147" s="103">
        <v>2</v>
      </c>
      <c r="O147" s="106" t="s">
        <v>120</v>
      </c>
      <c r="P147" s="103">
        <v>2090101</v>
      </c>
      <c r="Q147" s="103">
        <v>8530</v>
      </c>
      <c r="R147" s="103">
        <v>152</v>
      </c>
      <c r="S147" s="103">
        <v>5</v>
      </c>
      <c r="T147" s="108">
        <v>2021</v>
      </c>
      <c r="U147" s="108">
        <v>175</v>
      </c>
      <c r="V147" s="108">
        <v>0</v>
      </c>
      <c r="W147" s="109" t="s">
        <v>398</v>
      </c>
      <c r="X147" s="103">
        <v>373</v>
      </c>
      <c r="Y147" s="104" t="s">
        <v>398</v>
      </c>
      <c r="Z147" s="281" t="s">
        <v>289</v>
      </c>
      <c r="AA147" s="281" t="s">
        <v>398</v>
      </c>
      <c r="AB147" s="282">
        <f>AA147-Z147</f>
        <v>55</v>
      </c>
      <c r="AC147" s="283">
        <f>IF(AE147="SI",0,I147)</f>
        <v>2555.87</v>
      </c>
      <c r="AD147" s="284">
        <f>AC147*AB147</f>
        <v>140572.85</v>
      </c>
      <c r="AE147" s="285" t="s">
        <v>122</v>
      </c>
    </row>
    <row r="148" spans="1:31" ht="15">
      <c r="A148" s="103">
        <v>2021</v>
      </c>
      <c r="B148" s="103">
        <v>132</v>
      </c>
      <c r="C148" s="104" t="s">
        <v>398</v>
      </c>
      <c r="D148" s="279" t="s">
        <v>401</v>
      </c>
      <c r="E148" s="104" t="s">
        <v>402</v>
      </c>
      <c r="F148" s="107">
        <v>-197.15</v>
      </c>
      <c r="G148" s="107">
        <v>-17.92</v>
      </c>
      <c r="H148" s="102" t="s">
        <v>116</v>
      </c>
      <c r="I148" s="107">
        <f>IF(H148="SI",F148-G148,F148)</f>
        <v>-179.23000000000002</v>
      </c>
      <c r="J148" s="280" t="s">
        <v>400</v>
      </c>
      <c r="K148" s="103">
        <v>2021</v>
      </c>
      <c r="L148" s="103">
        <v>1593</v>
      </c>
      <c r="M148" s="104" t="s">
        <v>348</v>
      </c>
      <c r="N148" s="103">
        <v>2</v>
      </c>
      <c r="O148" s="106" t="s">
        <v>120</v>
      </c>
      <c r="P148" s="103">
        <v>2090101</v>
      </c>
      <c r="Q148" s="103">
        <v>8530</v>
      </c>
      <c r="R148" s="103">
        <v>152</v>
      </c>
      <c r="S148" s="103">
        <v>5</v>
      </c>
      <c r="T148" s="108">
        <v>2021</v>
      </c>
      <c r="U148" s="108">
        <v>175</v>
      </c>
      <c r="V148" s="108">
        <v>0</v>
      </c>
      <c r="W148" s="109" t="s">
        <v>398</v>
      </c>
      <c r="X148" s="103">
        <v>373</v>
      </c>
      <c r="Y148" s="104" t="s">
        <v>398</v>
      </c>
      <c r="Z148" s="281" t="s">
        <v>403</v>
      </c>
      <c r="AA148" s="281" t="s">
        <v>398</v>
      </c>
      <c r="AB148" s="282">
        <f>AA148-Z148</f>
        <v>-25</v>
      </c>
      <c r="AC148" s="283">
        <f>IF(AE148="SI",0,I148)</f>
        <v>-179.23000000000002</v>
      </c>
      <c r="AD148" s="284">
        <f>AC148*AB148</f>
        <v>4480.75</v>
      </c>
      <c r="AE148" s="285" t="s">
        <v>122</v>
      </c>
    </row>
    <row r="149" spans="1:31" ht="15">
      <c r="A149" s="103">
        <v>2021</v>
      </c>
      <c r="B149" s="103">
        <v>133</v>
      </c>
      <c r="C149" s="104" t="s">
        <v>398</v>
      </c>
      <c r="D149" s="279" t="s">
        <v>404</v>
      </c>
      <c r="E149" s="104" t="s">
        <v>402</v>
      </c>
      <c r="F149" s="107">
        <v>197.15</v>
      </c>
      <c r="G149" s="107">
        <v>17.92</v>
      </c>
      <c r="H149" s="102" t="s">
        <v>116</v>
      </c>
      <c r="I149" s="107">
        <f>IF(H149="SI",F149-G149,F149)</f>
        <v>179.23000000000002</v>
      </c>
      <c r="J149" s="280" t="s">
        <v>119</v>
      </c>
      <c r="K149" s="103">
        <v>2021</v>
      </c>
      <c r="L149" s="103">
        <v>1592</v>
      </c>
      <c r="M149" s="104" t="s">
        <v>348</v>
      </c>
      <c r="N149" s="103">
        <v>2</v>
      </c>
      <c r="O149" s="106" t="s">
        <v>120</v>
      </c>
      <c r="P149" s="103">
        <v>2010501</v>
      </c>
      <c r="Q149" s="103">
        <v>6130</v>
      </c>
      <c r="R149" s="103">
        <v>100</v>
      </c>
      <c r="S149" s="103">
        <v>1</v>
      </c>
      <c r="T149" s="108">
        <v>2021</v>
      </c>
      <c r="U149" s="108">
        <v>176</v>
      </c>
      <c r="V149" s="108">
        <v>0</v>
      </c>
      <c r="W149" s="109" t="s">
        <v>119</v>
      </c>
      <c r="X149" s="103">
        <v>372</v>
      </c>
      <c r="Y149" s="104" t="s">
        <v>398</v>
      </c>
      <c r="Z149" s="281" t="s">
        <v>403</v>
      </c>
      <c r="AA149" s="281" t="s">
        <v>398</v>
      </c>
      <c r="AB149" s="282">
        <f>AA149-Z149</f>
        <v>-25</v>
      </c>
      <c r="AC149" s="283">
        <f>IF(AE149="SI",0,I149)</f>
        <v>179.23000000000002</v>
      </c>
      <c r="AD149" s="284">
        <f>AC149*AB149</f>
        <v>-4480.75</v>
      </c>
      <c r="AE149" s="285" t="s">
        <v>122</v>
      </c>
    </row>
    <row r="150" spans="1:31" ht="15">
      <c r="A150" s="103">
        <v>2021</v>
      </c>
      <c r="B150" s="103">
        <v>134</v>
      </c>
      <c r="C150" s="104" t="s">
        <v>351</v>
      </c>
      <c r="D150" s="279" t="s">
        <v>405</v>
      </c>
      <c r="E150" s="104" t="s">
        <v>406</v>
      </c>
      <c r="F150" s="107">
        <v>81.98</v>
      </c>
      <c r="G150" s="107">
        <v>7.45</v>
      </c>
      <c r="H150" s="102" t="s">
        <v>116</v>
      </c>
      <c r="I150" s="107">
        <f>IF(H150="SI",F150-G150,F150)</f>
        <v>74.53</v>
      </c>
      <c r="J150" s="280" t="s">
        <v>119</v>
      </c>
      <c r="K150" s="103">
        <v>2021</v>
      </c>
      <c r="L150" s="103">
        <v>1531</v>
      </c>
      <c r="M150" s="104" t="s">
        <v>407</v>
      </c>
      <c r="N150" s="103">
        <v>2</v>
      </c>
      <c r="O150" s="106" t="s">
        <v>120</v>
      </c>
      <c r="P150" s="103">
        <v>1010203</v>
      </c>
      <c r="Q150" s="103">
        <v>140</v>
      </c>
      <c r="R150" s="103">
        <v>22</v>
      </c>
      <c r="S150" s="103">
        <v>24</v>
      </c>
      <c r="T150" s="108">
        <v>2021</v>
      </c>
      <c r="U150" s="108">
        <v>253</v>
      </c>
      <c r="V150" s="108">
        <v>0</v>
      </c>
      <c r="W150" s="109" t="s">
        <v>351</v>
      </c>
      <c r="X150" s="103">
        <v>380</v>
      </c>
      <c r="Y150" s="104" t="s">
        <v>351</v>
      </c>
      <c r="Z150" s="281" t="s">
        <v>408</v>
      </c>
      <c r="AA150" s="281" t="s">
        <v>351</v>
      </c>
      <c r="AB150" s="282">
        <f>AA150-Z150</f>
        <v>-19</v>
      </c>
      <c r="AC150" s="283">
        <f>IF(AE150="SI",0,I150)</f>
        <v>74.53</v>
      </c>
      <c r="AD150" s="284">
        <f>AC150*AB150</f>
        <v>-1416.07</v>
      </c>
      <c r="AE150" s="285" t="s">
        <v>122</v>
      </c>
    </row>
    <row r="151" spans="1:31" ht="15">
      <c r="A151" s="103">
        <v>2021</v>
      </c>
      <c r="B151" s="103">
        <v>135</v>
      </c>
      <c r="C151" s="104" t="s">
        <v>351</v>
      </c>
      <c r="D151" s="279" t="s">
        <v>409</v>
      </c>
      <c r="E151" s="104" t="s">
        <v>406</v>
      </c>
      <c r="F151" s="107">
        <v>65.6</v>
      </c>
      <c r="G151" s="107">
        <v>5.96</v>
      </c>
      <c r="H151" s="102" t="s">
        <v>116</v>
      </c>
      <c r="I151" s="107">
        <f>IF(H151="SI",F151-G151,F151)</f>
        <v>59.63999999999999</v>
      </c>
      <c r="J151" s="280" t="s">
        <v>119</v>
      </c>
      <c r="K151" s="103">
        <v>2021</v>
      </c>
      <c r="L151" s="103">
        <v>1527</v>
      </c>
      <c r="M151" s="104" t="s">
        <v>407</v>
      </c>
      <c r="N151" s="103">
        <v>2</v>
      </c>
      <c r="O151" s="106" t="s">
        <v>120</v>
      </c>
      <c r="P151" s="103">
        <v>1080103</v>
      </c>
      <c r="Q151" s="103">
        <v>2780</v>
      </c>
      <c r="R151" s="103">
        <v>66</v>
      </c>
      <c r="S151" s="103">
        <v>4</v>
      </c>
      <c r="T151" s="108">
        <v>2021</v>
      </c>
      <c r="U151" s="108">
        <v>250</v>
      </c>
      <c r="V151" s="108">
        <v>0</v>
      </c>
      <c r="W151" s="109" t="s">
        <v>351</v>
      </c>
      <c r="X151" s="103">
        <v>384</v>
      </c>
      <c r="Y151" s="104" t="s">
        <v>351</v>
      </c>
      <c r="Z151" s="281" t="s">
        <v>408</v>
      </c>
      <c r="AA151" s="281" t="s">
        <v>351</v>
      </c>
      <c r="AB151" s="282">
        <f>AA151-Z151</f>
        <v>-19</v>
      </c>
      <c r="AC151" s="283">
        <f>IF(AE151="SI",0,I151)</f>
        <v>59.63999999999999</v>
      </c>
      <c r="AD151" s="284">
        <f>AC151*AB151</f>
        <v>-1133.1599999999999</v>
      </c>
      <c r="AE151" s="285" t="s">
        <v>122</v>
      </c>
    </row>
    <row r="152" spans="1:31" ht="15">
      <c r="A152" s="103">
        <v>2021</v>
      </c>
      <c r="B152" s="103">
        <v>136</v>
      </c>
      <c r="C152" s="104" t="s">
        <v>351</v>
      </c>
      <c r="D152" s="279" t="s">
        <v>410</v>
      </c>
      <c r="E152" s="104" t="s">
        <v>406</v>
      </c>
      <c r="F152" s="107">
        <v>43.77</v>
      </c>
      <c r="G152" s="107">
        <v>3.98</v>
      </c>
      <c r="H152" s="102" t="s">
        <v>116</v>
      </c>
      <c r="I152" s="107">
        <f>IF(H152="SI",F152-G152,F152)</f>
        <v>39.790000000000006</v>
      </c>
      <c r="J152" s="280" t="s">
        <v>119</v>
      </c>
      <c r="K152" s="103">
        <v>2021</v>
      </c>
      <c r="L152" s="103">
        <v>1525</v>
      </c>
      <c r="M152" s="104" t="s">
        <v>407</v>
      </c>
      <c r="N152" s="103">
        <v>2</v>
      </c>
      <c r="O152" s="106" t="s">
        <v>120</v>
      </c>
      <c r="P152" s="103">
        <v>1010203</v>
      </c>
      <c r="Q152" s="103">
        <v>140</v>
      </c>
      <c r="R152" s="103">
        <v>22</v>
      </c>
      <c r="S152" s="103">
        <v>26</v>
      </c>
      <c r="T152" s="108">
        <v>2021</v>
      </c>
      <c r="U152" s="108">
        <v>251</v>
      </c>
      <c r="V152" s="108">
        <v>0</v>
      </c>
      <c r="W152" s="109" t="s">
        <v>351</v>
      </c>
      <c r="X152" s="103">
        <v>381</v>
      </c>
      <c r="Y152" s="104" t="s">
        <v>351</v>
      </c>
      <c r="Z152" s="281" t="s">
        <v>408</v>
      </c>
      <c r="AA152" s="281" t="s">
        <v>351</v>
      </c>
      <c r="AB152" s="282">
        <f>AA152-Z152</f>
        <v>-19</v>
      </c>
      <c r="AC152" s="283">
        <f>IF(AE152="SI",0,I152)</f>
        <v>39.790000000000006</v>
      </c>
      <c r="AD152" s="284">
        <f>AC152*AB152</f>
        <v>-756.0100000000001</v>
      </c>
      <c r="AE152" s="285" t="s">
        <v>122</v>
      </c>
    </row>
    <row r="153" spans="1:31" ht="15">
      <c r="A153" s="103">
        <v>2021</v>
      </c>
      <c r="B153" s="103">
        <v>137</v>
      </c>
      <c r="C153" s="104" t="s">
        <v>351</v>
      </c>
      <c r="D153" s="279" t="s">
        <v>411</v>
      </c>
      <c r="E153" s="104" t="s">
        <v>406</v>
      </c>
      <c r="F153" s="107">
        <v>33.4</v>
      </c>
      <c r="G153" s="107">
        <v>4.11</v>
      </c>
      <c r="H153" s="102" t="s">
        <v>116</v>
      </c>
      <c r="I153" s="107">
        <f>IF(H153="SI",F153-G153,F153)</f>
        <v>29.29</v>
      </c>
      <c r="J153" s="280" t="s">
        <v>119</v>
      </c>
      <c r="K153" s="103">
        <v>2021</v>
      </c>
      <c r="L153" s="103">
        <v>1526</v>
      </c>
      <c r="M153" s="104" t="s">
        <v>407</v>
      </c>
      <c r="N153" s="103">
        <v>2</v>
      </c>
      <c r="O153" s="106" t="s">
        <v>120</v>
      </c>
      <c r="P153" s="103">
        <v>1010203</v>
      </c>
      <c r="Q153" s="103">
        <v>140</v>
      </c>
      <c r="R153" s="103">
        <v>22</v>
      </c>
      <c r="S153" s="103">
        <v>28</v>
      </c>
      <c r="T153" s="108">
        <v>2021</v>
      </c>
      <c r="U153" s="108">
        <v>262</v>
      </c>
      <c r="V153" s="108">
        <v>0</v>
      </c>
      <c r="W153" s="109" t="s">
        <v>351</v>
      </c>
      <c r="X153" s="103">
        <v>382</v>
      </c>
      <c r="Y153" s="104" t="s">
        <v>351</v>
      </c>
      <c r="Z153" s="281" t="s">
        <v>408</v>
      </c>
      <c r="AA153" s="281" t="s">
        <v>351</v>
      </c>
      <c r="AB153" s="282">
        <f>AA153-Z153</f>
        <v>-19</v>
      </c>
      <c r="AC153" s="283">
        <f>IF(AE153="SI",0,I153)</f>
        <v>29.29</v>
      </c>
      <c r="AD153" s="284">
        <f>AC153*AB153</f>
        <v>-556.51</v>
      </c>
      <c r="AE153" s="285" t="s">
        <v>122</v>
      </c>
    </row>
    <row r="154" spans="1:31" ht="15">
      <c r="A154" s="103">
        <v>2021</v>
      </c>
      <c r="B154" s="103">
        <v>138</v>
      </c>
      <c r="C154" s="104" t="s">
        <v>351</v>
      </c>
      <c r="D154" s="279" t="s">
        <v>412</v>
      </c>
      <c r="E154" s="104" t="s">
        <v>406</v>
      </c>
      <c r="F154" s="107">
        <v>64.66</v>
      </c>
      <c r="G154" s="107">
        <v>5.88</v>
      </c>
      <c r="H154" s="102" t="s">
        <v>116</v>
      </c>
      <c r="I154" s="107">
        <f>IF(H154="SI",F154-G154,F154)</f>
        <v>58.779999999999994</v>
      </c>
      <c r="J154" s="280" t="s">
        <v>119</v>
      </c>
      <c r="K154" s="103">
        <v>2021</v>
      </c>
      <c r="L154" s="103">
        <v>1528</v>
      </c>
      <c r="M154" s="104" t="s">
        <v>407</v>
      </c>
      <c r="N154" s="103">
        <v>2</v>
      </c>
      <c r="O154" s="106" t="s">
        <v>120</v>
      </c>
      <c r="P154" s="103">
        <v>1010203</v>
      </c>
      <c r="Q154" s="103">
        <v>140</v>
      </c>
      <c r="R154" s="103">
        <v>22</v>
      </c>
      <c r="S154" s="103">
        <v>14</v>
      </c>
      <c r="T154" s="108">
        <v>2021</v>
      </c>
      <c r="U154" s="108">
        <v>244</v>
      </c>
      <c r="V154" s="108">
        <v>0</v>
      </c>
      <c r="W154" s="109" t="s">
        <v>351</v>
      </c>
      <c r="X154" s="103">
        <v>374</v>
      </c>
      <c r="Y154" s="104" t="s">
        <v>351</v>
      </c>
      <c r="Z154" s="281" t="s">
        <v>408</v>
      </c>
      <c r="AA154" s="281" t="s">
        <v>351</v>
      </c>
      <c r="AB154" s="282">
        <f>AA154-Z154</f>
        <v>-19</v>
      </c>
      <c r="AC154" s="283">
        <f>IF(AE154="SI",0,I154)</f>
        <v>58.779999999999994</v>
      </c>
      <c r="AD154" s="284">
        <f>AC154*AB154</f>
        <v>-1116.82</v>
      </c>
      <c r="AE154" s="285" t="s">
        <v>122</v>
      </c>
    </row>
    <row r="155" spans="1:31" ht="15">
      <c r="A155" s="103">
        <v>2021</v>
      </c>
      <c r="B155" s="103">
        <v>139</v>
      </c>
      <c r="C155" s="104" t="s">
        <v>351</v>
      </c>
      <c r="D155" s="279" t="s">
        <v>413</v>
      </c>
      <c r="E155" s="104" t="s">
        <v>406</v>
      </c>
      <c r="F155" s="107">
        <v>69.31</v>
      </c>
      <c r="G155" s="107">
        <v>6.3</v>
      </c>
      <c r="H155" s="102" t="s">
        <v>116</v>
      </c>
      <c r="I155" s="107">
        <f>IF(H155="SI",F155-G155,F155)</f>
        <v>63.010000000000005</v>
      </c>
      <c r="J155" s="280" t="s">
        <v>119</v>
      </c>
      <c r="K155" s="103">
        <v>2021</v>
      </c>
      <c r="L155" s="103">
        <v>1532</v>
      </c>
      <c r="M155" s="104" t="s">
        <v>407</v>
      </c>
      <c r="N155" s="103">
        <v>2</v>
      </c>
      <c r="O155" s="106" t="s">
        <v>120</v>
      </c>
      <c r="P155" s="103">
        <v>1010203</v>
      </c>
      <c r="Q155" s="103">
        <v>140</v>
      </c>
      <c r="R155" s="103">
        <v>22</v>
      </c>
      <c r="S155" s="103">
        <v>16</v>
      </c>
      <c r="T155" s="108">
        <v>2021</v>
      </c>
      <c r="U155" s="108">
        <v>247</v>
      </c>
      <c r="V155" s="108">
        <v>0</v>
      </c>
      <c r="W155" s="109" t="s">
        <v>351</v>
      </c>
      <c r="X155" s="103">
        <v>376</v>
      </c>
      <c r="Y155" s="104" t="s">
        <v>351</v>
      </c>
      <c r="Z155" s="281" t="s">
        <v>408</v>
      </c>
      <c r="AA155" s="281" t="s">
        <v>351</v>
      </c>
      <c r="AB155" s="282">
        <f>AA155-Z155</f>
        <v>-19</v>
      </c>
      <c r="AC155" s="283">
        <f>IF(AE155="SI",0,I155)</f>
        <v>63.010000000000005</v>
      </c>
      <c r="AD155" s="284">
        <f>AC155*AB155</f>
        <v>-1197.19</v>
      </c>
      <c r="AE155" s="285" t="s">
        <v>122</v>
      </c>
    </row>
    <row r="156" spans="1:31" ht="15">
      <c r="A156" s="103">
        <v>2021</v>
      </c>
      <c r="B156" s="103">
        <v>140</v>
      </c>
      <c r="C156" s="104" t="s">
        <v>351</v>
      </c>
      <c r="D156" s="279" t="s">
        <v>414</v>
      </c>
      <c r="E156" s="104" t="s">
        <v>406</v>
      </c>
      <c r="F156" s="107">
        <v>151.21</v>
      </c>
      <c r="G156" s="107">
        <v>13.75</v>
      </c>
      <c r="H156" s="102" t="s">
        <v>116</v>
      </c>
      <c r="I156" s="107">
        <f>IF(H156="SI",F156-G156,F156)</f>
        <v>137.46</v>
      </c>
      <c r="J156" s="280" t="s">
        <v>119</v>
      </c>
      <c r="K156" s="103">
        <v>2021</v>
      </c>
      <c r="L156" s="103">
        <v>1533</v>
      </c>
      <c r="M156" s="104" t="s">
        <v>407</v>
      </c>
      <c r="N156" s="103">
        <v>2</v>
      </c>
      <c r="O156" s="106" t="s">
        <v>120</v>
      </c>
      <c r="P156" s="103">
        <v>1010203</v>
      </c>
      <c r="Q156" s="103">
        <v>140</v>
      </c>
      <c r="R156" s="103">
        <v>22</v>
      </c>
      <c r="S156" s="103">
        <v>18</v>
      </c>
      <c r="T156" s="108">
        <v>2021</v>
      </c>
      <c r="U156" s="108">
        <v>246</v>
      </c>
      <c r="V156" s="108">
        <v>0</v>
      </c>
      <c r="W156" s="109" t="s">
        <v>351</v>
      </c>
      <c r="X156" s="103">
        <v>377</v>
      </c>
      <c r="Y156" s="104" t="s">
        <v>351</v>
      </c>
      <c r="Z156" s="281" t="s">
        <v>408</v>
      </c>
      <c r="AA156" s="281" t="s">
        <v>351</v>
      </c>
      <c r="AB156" s="282">
        <f>AA156-Z156</f>
        <v>-19</v>
      </c>
      <c r="AC156" s="283">
        <f>IF(AE156="SI",0,I156)</f>
        <v>137.46</v>
      </c>
      <c r="AD156" s="284">
        <f>AC156*AB156</f>
        <v>-2611.7400000000002</v>
      </c>
      <c r="AE156" s="285" t="s">
        <v>122</v>
      </c>
    </row>
    <row r="157" spans="1:31" ht="15">
      <c r="A157" s="103">
        <v>2021</v>
      </c>
      <c r="B157" s="103">
        <v>141</v>
      </c>
      <c r="C157" s="104" t="s">
        <v>351</v>
      </c>
      <c r="D157" s="279" t="s">
        <v>415</v>
      </c>
      <c r="E157" s="104" t="s">
        <v>406</v>
      </c>
      <c r="F157" s="107">
        <v>122.45</v>
      </c>
      <c r="G157" s="107">
        <v>11.13</v>
      </c>
      <c r="H157" s="102" t="s">
        <v>116</v>
      </c>
      <c r="I157" s="107">
        <f>IF(H157="SI",F157-G157,F157)</f>
        <v>111.32000000000001</v>
      </c>
      <c r="J157" s="280" t="s">
        <v>119</v>
      </c>
      <c r="K157" s="103">
        <v>2021</v>
      </c>
      <c r="L157" s="103">
        <v>1535</v>
      </c>
      <c r="M157" s="104" t="s">
        <v>407</v>
      </c>
      <c r="N157" s="103">
        <v>2</v>
      </c>
      <c r="O157" s="106" t="s">
        <v>120</v>
      </c>
      <c r="P157" s="103">
        <v>1010203</v>
      </c>
      <c r="Q157" s="103">
        <v>140</v>
      </c>
      <c r="R157" s="103">
        <v>22</v>
      </c>
      <c r="S157" s="103">
        <v>15</v>
      </c>
      <c r="T157" s="108">
        <v>2021</v>
      </c>
      <c r="U157" s="108">
        <v>245</v>
      </c>
      <c r="V157" s="108">
        <v>0</v>
      </c>
      <c r="W157" s="109" t="s">
        <v>351</v>
      </c>
      <c r="X157" s="103">
        <v>375</v>
      </c>
      <c r="Y157" s="104" t="s">
        <v>351</v>
      </c>
      <c r="Z157" s="281" t="s">
        <v>408</v>
      </c>
      <c r="AA157" s="281" t="s">
        <v>351</v>
      </c>
      <c r="AB157" s="282">
        <f>AA157-Z157</f>
        <v>-19</v>
      </c>
      <c r="AC157" s="283">
        <f>IF(AE157="SI",0,I157)</f>
        <v>111.32000000000001</v>
      </c>
      <c r="AD157" s="284">
        <f>AC157*AB157</f>
        <v>-2115.08</v>
      </c>
      <c r="AE157" s="285" t="s">
        <v>122</v>
      </c>
    </row>
    <row r="158" spans="1:31" ht="15">
      <c r="A158" s="103">
        <v>2021</v>
      </c>
      <c r="B158" s="103">
        <v>142</v>
      </c>
      <c r="C158" s="104" t="s">
        <v>351</v>
      </c>
      <c r="D158" s="279" t="s">
        <v>416</v>
      </c>
      <c r="E158" s="104" t="s">
        <v>406</v>
      </c>
      <c r="F158" s="107">
        <v>42.78</v>
      </c>
      <c r="G158" s="107">
        <v>3.89</v>
      </c>
      <c r="H158" s="102" t="s">
        <v>116</v>
      </c>
      <c r="I158" s="107">
        <f>IF(H158="SI",F158-G158,F158)</f>
        <v>38.89</v>
      </c>
      <c r="J158" s="280" t="s">
        <v>119</v>
      </c>
      <c r="K158" s="103">
        <v>2021</v>
      </c>
      <c r="L158" s="103">
        <v>1534</v>
      </c>
      <c r="M158" s="104" t="s">
        <v>407</v>
      </c>
      <c r="N158" s="103">
        <v>2</v>
      </c>
      <c r="O158" s="106" t="s">
        <v>120</v>
      </c>
      <c r="P158" s="103">
        <v>1010203</v>
      </c>
      <c r="Q158" s="103">
        <v>140</v>
      </c>
      <c r="R158" s="103">
        <v>22</v>
      </c>
      <c r="S158" s="103">
        <v>15</v>
      </c>
      <c r="T158" s="108">
        <v>2021</v>
      </c>
      <c r="U158" s="108">
        <v>245</v>
      </c>
      <c r="V158" s="108">
        <v>0</v>
      </c>
      <c r="W158" s="109" t="s">
        <v>351</v>
      </c>
      <c r="X158" s="103">
        <v>375</v>
      </c>
      <c r="Y158" s="104" t="s">
        <v>351</v>
      </c>
      <c r="Z158" s="281" t="s">
        <v>408</v>
      </c>
      <c r="AA158" s="281" t="s">
        <v>351</v>
      </c>
      <c r="AB158" s="282">
        <f>AA158-Z158</f>
        <v>-19</v>
      </c>
      <c r="AC158" s="283">
        <f>IF(AE158="SI",0,I158)</f>
        <v>38.89</v>
      </c>
      <c r="AD158" s="284">
        <f>AC158*AB158</f>
        <v>-738.91</v>
      </c>
      <c r="AE158" s="285" t="s">
        <v>122</v>
      </c>
    </row>
    <row r="159" spans="1:31" ht="15">
      <c r="A159" s="103">
        <v>2021</v>
      </c>
      <c r="B159" s="103">
        <v>143</v>
      </c>
      <c r="C159" s="104" t="s">
        <v>351</v>
      </c>
      <c r="D159" s="279" t="s">
        <v>417</v>
      </c>
      <c r="E159" s="104" t="s">
        <v>406</v>
      </c>
      <c r="F159" s="107">
        <v>64.65</v>
      </c>
      <c r="G159" s="107">
        <v>5.88</v>
      </c>
      <c r="H159" s="102" t="s">
        <v>116</v>
      </c>
      <c r="I159" s="107">
        <f>IF(H159="SI",F159-G159,F159)</f>
        <v>58.77</v>
      </c>
      <c r="J159" s="280" t="s">
        <v>119</v>
      </c>
      <c r="K159" s="103">
        <v>2021</v>
      </c>
      <c r="L159" s="103">
        <v>1538</v>
      </c>
      <c r="M159" s="104" t="s">
        <v>407</v>
      </c>
      <c r="N159" s="103">
        <v>2</v>
      </c>
      <c r="O159" s="106" t="s">
        <v>120</v>
      </c>
      <c r="P159" s="103">
        <v>1010203</v>
      </c>
      <c r="Q159" s="103">
        <v>140</v>
      </c>
      <c r="R159" s="103">
        <v>22</v>
      </c>
      <c r="S159" s="103">
        <v>15</v>
      </c>
      <c r="T159" s="108">
        <v>2021</v>
      </c>
      <c r="U159" s="108">
        <v>245</v>
      </c>
      <c r="V159" s="108">
        <v>0</v>
      </c>
      <c r="W159" s="109" t="s">
        <v>351</v>
      </c>
      <c r="X159" s="103">
        <v>375</v>
      </c>
      <c r="Y159" s="104" t="s">
        <v>351</v>
      </c>
      <c r="Z159" s="281" t="s">
        <v>408</v>
      </c>
      <c r="AA159" s="281" t="s">
        <v>351</v>
      </c>
      <c r="AB159" s="282">
        <f>AA159-Z159</f>
        <v>-19</v>
      </c>
      <c r="AC159" s="283">
        <f>IF(AE159="SI",0,I159)</f>
        <v>58.77</v>
      </c>
      <c r="AD159" s="284">
        <f>AC159*AB159</f>
        <v>-1116.63</v>
      </c>
      <c r="AE159" s="285" t="s">
        <v>122</v>
      </c>
    </row>
    <row r="160" spans="1:31" ht="15">
      <c r="A160" s="103">
        <v>2021</v>
      </c>
      <c r="B160" s="103">
        <v>144</v>
      </c>
      <c r="C160" s="104" t="s">
        <v>351</v>
      </c>
      <c r="D160" s="279" t="s">
        <v>418</v>
      </c>
      <c r="E160" s="104" t="s">
        <v>406</v>
      </c>
      <c r="F160" s="107">
        <v>427.02</v>
      </c>
      <c r="G160" s="107">
        <v>38.82</v>
      </c>
      <c r="H160" s="102" t="s">
        <v>116</v>
      </c>
      <c r="I160" s="107">
        <f>IF(H160="SI",F160-G160,F160)</f>
        <v>388.2</v>
      </c>
      <c r="J160" s="280" t="s">
        <v>119</v>
      </c>
      <c r="K160" s="103">
        <v>2021</v>
      </c>
      <c r="L160" s="103">
        <v>1541</v>
      </c>
      <c r="M160" s="104" t="s">
        <v>407</v>
      </c>
      <c r="N160" s="103">
        <v>2</v>
      </c>
      <c r="O160" s="106" t="s">
        <v>120</v>
      </c>
      <c r="P160" s="103">
        <v>1040103</v>
      </c>
      <c r="Q160" s="103">
        <v>1460</v>
      </c>
      <c r="R160" s="103">
        <v>49</v>
      </c>
      <c r="S160" s="103">
        <v>9</v>
      </c>
      <c r="T160" s="108">
        <v>2021</v>
      </c>
      <c r="U160" s="108">
        <v>258</v>
      </c>
      <c r="V160" s="108">
        <v>0</v>
      </c>
      <c r="W160" s="109" t="s">
        <v>351</v>
      </c>
      <c r="X160" s="103">
        <v>383</v>
      </c>
      <c r="Y160" s="104" t="s">
        <v>351</v>
      </c>
      <c r="Z160" s="281" t="s">
        <v>408</v>
      </c>
      <c r="AA160" s="281" t="s">
        <v>351</v>
      </c>
      <c r="AB160" s="282">
        <f>AA160-Z160</f>
        <v>-19</v>
      </c>
      <c r="AC160" s="283">
        <f>IF(AE160="SI",0,I160)</f>
        <v>388.2</v>
      </c>
      <c r="AD160" s="284">
        <f>AC160*AB160</f>
        <v>-7375.8</v>
      </c>
      <c r="AE160" s="285" t="s">
        <v>122</v>
      </c>
    </row>
    <row r="161" spans="1:31" ht="15">
      <c r="A161" s="103">
        <v>2021</v>
      </c>
      <c r="B161" s="103">
        <v>145</v>
      </c>
      <c r="C161" s="104" t="s">
        <v>351</v>
      </c>
      <c r="D161" s="279" t="s">
        <v>419</v>
      </c>
      <c r="E161" s="104" t="s">
        <v>406</v>
      </c>
      <c r="F161" s="107">
        <v>65.6</v>
      </c>
      <c r="G161" s="107">
        <v>5.96</v>
      </c>
      <c r="H161" s="102" t="s">
        <v>116</v>
      </c>
      <c r="I161" s="107">
        <f>IF(H161="SI",F161-G161,F161)</f>
        <v>59.63999999999999</v>
      </c>
      <c r="J161" s="280" t="s">
        <v>119</v>
      </c>
      <c r="K161" s="103">
        <v>2021</v>
      </c>
      <c r="L161" s="103">
        <v>1536</v>
      </c>
      <c r="M161" s="104" t="s">
        <v>407</v>
      </c>
      <c r="N161" s="103">
        <v>2</v>
      </c>
      <c r="O161" s="106" t="s">
        <v>120</v>
      </c>
      <c r="P161" s="103">
        <v>1010203</v>
      </c>
      <c r="Q161" s="103">
        <v>140</v>
      </c>
      <c r="R161" s="103">
        <v>22</v>
      </c>
      <c r="S161" s="103">
        <v>19</v>
      </c>
      <c r="T161" s="108">
        <v>2021</v>
      </c>
      <c r="U161" s="108">
        <v>249</v>
      </c>
      <c r="V161" s="108">
        <v>0</v>
      </c>
      <c r="W161" s="109" t="s">
        <v>351</v>
      </c>
      <c r="X161" s="103">
        <v>378</v>
      </c>
      <c r="Y161" s="104" t="s">
        <v>351</v>
      </c>
      <c r="Z161" s="281" t="s">
        <v>408</v>
      </c>
      <c r="AA161" s="281" t="s">
        <v>351</v>
      </c>
      <c r="AB161" s="282">
        <f>AA161-Z161</f>
        <v>-19</v>
      </c>
      <c r="AC161" s="283">
        <f>IF(AE161="SI",0,I161)</f>
        <v>59.63999999999999</v>
      </c>
      <c r="AD161" s="284">
        <f>AC161*AB161</f>
        <v>-1133.1599999999999</v>
      </c>
      <c r="AE161" s="285" t="s">
        <v>122</v>
      </c>
    </row>
    <row r="162" spans="1:31" ht="15">
      <c r="A162" s="103">
        <v>2021</v>
      </c>
      <c r="B162" s="103">
        <v>146</v>
      </c>
      <c r="C162" s="104" t="s">
        <v>351</v>
      </c>
      <c r="D162" s="279" t="s">
        <v>420</v>
      </c>
      <c r="E162" s="104" t="s">
        <v>406</v>
      </c>
      <c r="F162" s="107">
        <v>-47.41</v>
      </c>
      <c r="G162" s="107">
        <v>4.11</v>
      </c>
      <c r="H162" s="102" t="s">
        <v>116</v>
      </c>
      <c r="I162" s="107">
        <f>IF(H162="SI",F162-G162,F162)</f>
        <v>-51.519999999999996</v>
      </c>
      <c r="J162" s="280" t="s">
        <v>119</v>
      </c>
      <c r="K162" s="103">
        <v>2021</v>
      </c>
      <c r="L162" s="103">
        <v>1529</v>
      </c>
      <c r="M162" s="104" t="s">
        <v>407</v>
      </c>
      <c r="N162" s="103" t="s">
        <v>264</v>
      </c>
      <c r="O162" s="106" t="s">
        <v>264</v>
      </c>
      <c r="P162" s="103"/>
      <c r="Q162" s="103">
        <v>0</v>
      </c>
      <c r="R162" s="103">
        <v>0</v>
      </c>
      <c r="S162" s="103">
        <v>0</v>
      </c>
      <c r="T162" s="108">
        <v>0</v>
      </c>
      <c r="U162" s="108">
        <v>0</v>
      </c>
      <c r="V162" s="108">
        <v>0</v>
      </c>
      <c r="W162" s="109" t="s">
        <v>119</v>
      </c>
      <c r="X162" s="103">
        <v>0</v>
      </c>
      <c r="Y162" s="104" t="s">
        <v>351</v>
      </c>
      <c r="Z162" s="281" t="s">
        <v>408</v>
      </c>
      <c r="AA162" s="281" t="s">
        <v>351</v>
      </c>
      <c r="AB162" s="282">
        <f>AA162-Z162</f>
        <v>-19</v>
      </c>
      <c r="AC162" s="283">
        <f>IF(AE162="SI",0,I162)</f>
        <v>-51.519999999999996</v>
      </c>
      <c r="AD162" s="284">
        <f>AC162*AB162</f>
        <v>978.8799999999999</v>
      </c>
      <c r="AE162" s="285" t="s">
        <v>122</v>
      </c>
    </row>
    <row r="163" spans="1:31" ht="15">
      <c r="A163" s="103">
        <v>2021</v>
      </c>
      <c r="B163" s="103">
        <v>147</v>
      </c>
      <c r="C163" s="104" t="s">
        <v>351</v>
      </c>
      <c r="D163" s="279" t="s">
        <v>421</v>
      </c>
      <c r="E163" s="104" t="s">
        <v>406</v>
      </c>
      <c r="F163" s="107">
        <v>-33.49</v>
      </c>
      <c r="G163" s="107">
        <v>4.08</v>
      </c>
      <c r="H163" s="102" t="s">
        <v>116</v>
      </c>
      <c r="I163" s="107">
        <f>IF(H163="SI",F163-G163,F163)</f>
        <v>-37.57</v>
      </c>
      <c r="J163" s="280" t="s">
        <v>119</v>
      </c>
      <c r="K163" s="103">
        <v>2021</v>
      </c>
      <c r="L163" s="103">
        <v>1530</v>
      </c>
      <c r="M163" s="104" t="s">
        <v>407</v>
      </c>
      <c r="N163" s="103" t="s">
        <v>264</v>
      </c>
      <c r="O163" s="106" t="s">
        <v>264</v>
      </c>
      <c r="P163" s="103"/>
      <c r="Q163" s="103">
        <v>0</v>
      </c>
      <c r="R163" s="103">
        <v>0</v>
      </c>
      <c r="S163" s="103">
        <v>0</v>
      </c>
      <c r="T163" s="108">
        <v>0</v>
      </c>
      <c r="U163" s="108">
        <v>0</v>
      </c>
      <c r="V163" s="108">
        <v>0</v>
      </c>
      <c r="W163" s="109" t="s">
        <v>119</v>
      </c>
      <c r="X163" s="103">
        <v>0</v>
      </c>
      <c r="Y163" s="104" t="s">
        <v>351</v>
      </c>
      <c r="Z163" s="281" t="s">
        <v>408</v>
      </c>
      <c r="AA163" s="281" t="s">
        <v>351</v>
      </c>
      <c r="AB163" s="282">
        <f>AA163-Z163</f>
        <v>-19</v>
      </c>
      <c r="AC163" s="283">
        <f>IF(AE163="SI",0,I163)</f>
        <v>-37.57</v>
      </c>
      <c r="AD163" s="284">
        <f>AC163*AB163</f>
        <v>713.83</v>
      </c>
      <c r="AE163" s="285" t="s">
        <v>122</v>
      </c>
    </row>
    <row r="164" spans="1:31" ht="15">
      <c r="A164" s="103">
        <v>2021</v>
      </c>
      <c r="B164" s="103">
        <v>148</v>
      </c>
      <c r="C164" s="104" t="s">
        <v>351</v>
      </c>
      <c r="D164" s="279" t="s">
        <v>422</v>
      </c>
      <c r="E164" s="104" t="s">
        <v>406</v>
      </c>
      <c r="F164" s="107">
        <v>-97.55</v>
      </c>
      <c r="G164" s="107">
        <v>4.87</v>
      </c>
      <c r="H164" s="102" t="s">
        <v>116</v>
      </c>
      <c r="I164" s="107">
        <f>IF(H164="SI",F164-G164,F164)</f>
        <v>-102.42</v>
      </c>
      <c r="J164" s="280" t="s">
        <v>119</v>
      </c>
      <c r="K164" s="103">
        <v>2021</v>
      </c>
      <c r="L164" s="103">
        <v>1537</v>
      </c>
      <c r="M164" s="104" t="s">
        <v>407</v>
      </c>
      <c r="N164" s="103" t="s">
        <v>264</v>
      </c>
      <c r="O164" s="106" t="s">
        <v>264</v>
      </c>
      <c r="P164" s="103"/>
      <c r="Q164" s="103">
        <v>0</v>
      </c>
      <c r="R164" s="103">
        <v>0</v>
      </c>
      <c r="S164" s="103">
        <v>0</v>
      </c>
      <c r="T164" s="108">
        <v>0</v>
      </c>
      <c r="U164" s="108">
        <v>0</v>
      </c>
      <c r="V164" s="108">
        <v>0</v>
      </c>
      <c r="W164" s="109" t="s">
        <v>119</v>
      </c>
      <c r="X164" s="103">
        <v>0</v>
      </c>
      <c r="Y164" s="104" t="s">
        <v>351</v>
      </c>
      <c r="Z164" s="281" t="s">
        <v>408</v>
      </c>
      <c r="AA164" s="281" t="s">
        <v>351</v>
      </c>
      <c r="AB164" s="282">
        <f>AA164-Z164</f>
        <v>-19</v>
      </c>
      <c r="AC164" s="283">
        <f>IF(AE164="SI",0,I164)</f>
        <v>-102.42</v>
      </c>
      <c r="AD164" s="284">
        <f>AC164*AB164</f>
        <v>1945.98</v>
      </c>
      <c r="AE164" s="285" t="s">
        <v>122</v>
      </c>
    </row>
    <row r="165" spans="1:31" ht="15">
      <c r="A165" s="103">
        <v>2021</v>
      </c>
      <c r="B165" s="103">
        <v>149</v>
      </c>
      <c r="C165" s="104" t="s">
        <v>351</v>
      </c>
      <c r="D165" s="279" t="s">
        <v>423</v>
      </c>
      <c r="E165" s="104" t="s">
        <v>406</v>
      </c>
      <c r="F165" s="107">
        <v>-372.26</v>
      </c>
      <c r="G165" s="107">
        <v>17.5</v>
      </c>
      <c r="H165" s="102" t="s">
        <v>116</v>
      </c>
      <c r="I165" s="107">
        <f>IF(H165="SI",F165-G165,F165)</f>
        <v>-389.76</v>
      </c>
      <c r="J165" s="280" t="s">
        <v>119</v>
      </c>
      <c r="K165" s="103">
        <v>2021</v>
      </c>
      <c r="L165" s="103">
        <v>1542</v>
      </c>
      <c r="M165" s="104" t="s">
        <v>407</v>
      </c>
      <c r="N165" s="103" t="s">
        <v>264</v>
      </c>
      <c r="O165" s="106" t="s">
        <v>264</v>
      </c>
      <c r="P165" s="103"/>
      <c r="Q165" s="103">
        <v>0</v>
      </c>
      <c r="R165" s="103">
        <v>0</v>
      </c>
      <c r="S165" s="103">
        <v>0</v>
      </c>
      <c r="T165" s="108">
        <v>0</v>
      </c>
      <c r="U165" s="108">
        <v>0</v>
      </c>
      <c r="V165" s="108">
        <v>0</v>
      </c>
      <c r="W165" s="109" t="s">
        <v>119</v>
      </c>
      <c r="X165" s="103">
        <v>0</v>
      </c>
      <c r="Y165" s="104" t="s">
        <v>351</v>
      </c>
      <c r="Z165" s="281" t="s">
        <v>408</v>
      </c>
      <c r="AA165" s="281" t="s">
        <v>351</v>
      </c>
      <c r="AB165" s="282">
        <f>AA165-Z165</f>
        <v>-19</v>
      </c>
      <c r="AC165" s="283">
        <f>IF(AE165="SI",0,I165)</f>
        <v>-389.76</v>
      </c>
      <c r="AD165" s="284">
        <f>AC165*AB165</f>
        <v>7405.44</v>
      </c>
      <c r="AE165" s="285" t="s">
        <v>122</v>
      </c>
    </row>
    <row r="166" spans="1:31" ht="15">
      <c r="A166" s="103">
        <v>2021</v>
      </c>
      <c r="B166" s="103">
        <v>150</v>
      </c>
      <c r="C166" s="104" t="s">
        <v>351</v>
      </c>
      <c r="D166" s="279" t="s">
        <v>424</v>
      </c>
      <c r="E166" s="104" t="s">
        <v>406</v>
      </c>
      <c r="F166" s="107">
        <v>-47.16</v>
      </c>
      <c r="G166" s="107">
        <v>4.11</v>
      </c>
      <c r="H166" s="102" t="s">
        <v>116</v>
      </c>
      <c r="I166" s="107">
        <f>IF(H166="SI",F166-G166,F166)</f>
        <v>-51.269999999999996</v>
      </c>
      <c r="J166" s="280" t="s">
        <v>119</v>
      </c>
      <c r="K166" s="103">
        <v>2021</v>
      </c>
      <c r="L166" s="103">
        <v>1540</v>
      </c>
      <c r="M166" s="104" t="s">
        <v>407</v>
      </c>
      <c r="N166" s="103" t="s">
        <v>264</v>
      </c>
      <c r="O166" s="106" t="s">
        <v>264</v>
      </c>
      <c r="P166" s="103"/>
      <c r="Q166" s="103">
        <v>0</v>
      </c>
      <c r="R166" s="103">
        <v>0</v>
      </c>
      <c r="S166" s="103">
        <v>0</v>
      </c>
      <c r="T166" s="108">
        <v>0</v>
      </c>
      <c r="U166" s="108">
        <v>0</v>
      </c>
      <c r="V166" s="108">
        <v>0</v>
      </c>
      <c r="W166" s="109" t="s">
        <v>119</v>
      </c>
      <c r="X166" s="103">
        <v>0</v>
      </c>
      <c r="Y166" s="104" t="s">
        <v>351</v>
      </c>
      <c r="Z166" s="281" t="s">
        <v>408</v>
      </c>
      <c r="AA166" s="281" t="s">
        <v>351</v>
      </c>
      <c r="AB166" s="282">
        <f>AA166-Z166</f>
        <v>-19</v>
      </c>
      <c r="AC166" s="283">
        <f>IF(AE166="SI",0,I166)</f>
        <v>-51.269999999999996</v>
      </c>
      <c r="AD166" s="284">
        <f>AC166*AB166</f>
        <v>974.1299999999999</v>
      </c>
      <c r="AE166" s="285" t="s">
        <v>122</v>
      </c>
    </row>
    <row r="167" spans="1:31" ht="15">
      <c r="A167" s="103">
        <v>2021</v>
      </c>
      <c r="B167" s="103">
        <v>151</v>
      </c>
      <c r="C167" s="104" t="s">
        <v>351</v>
      </c>
      <c r="D167" s="279" t="s">
        <v>425</v>
      </c>
      <c r="E167" s="104" t="s">
        <v>406</v>
      </c>
      <c r="F167" s="107">
        <v>877.25</v>
      </c>
      <c r="G167" s="107">
        <v>79.73</v>
      </c>
      <c r="H167" s="102" t="s">
        <v>116</v>
      </c>
      <c r="I167" s="107">
        <f>IF(H167="SI",F167-G167,F167)</f>
        <v>797.52</v>
      </c>
      <c r="J167" s="280" t="s">
        <v>119</v>
      </c>
      <c r="K167" s="103">
        <v>2021</v>
      </c>
      <c r="L167" s="103">
        <v>1539</v>
      </c>
      <c r="M167" s="104" t="s">
        <v>407</v>
      </c>
      <c r="N167" s="103">
        <v>2</v>
      </c>
      <c r="O167" s="106" t="s">
        <v>120</v>
      </c>
      <c r="P167" s="103">
        <v>1010203</v>
      </c>
      <c r="Q167" s="103">
        <v>140</v>
      </c>
      <c r="R167" s="103">
        <v>22</v>
      </c>
      <c r="S167" s="103">
        <v>20</v>
      </c>
      <c r="T167" s="108">
        <v>2021</v>
      </c>
      <c r="U167" s="108">
        <v>259</v>
      </c>
      <c r="V167" s="108">
        <v>0</v>
      </c>
      <c r="W167" s="109" t="s">
        <v>351</v>
      </c>
      <c r="X167" s="103">
        <v>379</v>
      </c>
      <c r="Y167" s="104" t="s">
        <v>351</v>
      </c>
      <c r="Z167" s="281" t="s">
        <v>408</v>
      </c>
      <c r="AA167" s="281" t="s">
        <v>351</v>
      </c>
      <c r="AB167" s="282">
        <f>AA167-Z167</f>
        <v>-19</v>
      </c>
      <c r="AC167" s="283">
        <f>IF(AE167="SI",0,I167)</f>
        <v>797.52</v>
      </c>
      <c r="AD167" s="284">
        <f>AC167*AB167</f>
        <v>-15152.88</v>
      </c>
      <c r="AE167" s="285" t="s">
        <v>122</v>
      </c>
    </row>
    <row r="168" spans="1:31" ht="15">
      <c r="A168" s="103">
        <v>2021</v>
      </c>
      <c r="B168" s="103">
        <v>152</v>
      </c>
      <c r="C168" s="104" t="s">
        <v>351</v>
      </c>
      <c r="D168" s="279" t="s">
        <v>426</v>
      </c>
      <c r="E168" s="104" t="s">
        <v>193</v>
      </c>
      <c r="F168" s="107">
        <v>15.77</v>
      </c>
      <c r="G168" s="107">
        <v>2.84</v>
      </c>
      <c r="H168" s="102" t="s">
        <v>116</v>
      </c>
      <c r="I168" s="107">
        <f>IF(H168="SI",F168-G168,F168)</f>
        <v>12.93</v>
      </c>
      <c r="J168" s="280" t="s">
        <v>119</v>
      </c>
      <c r="K168" s="103">
        <v>2021</v>
      </c>
      <c r="L168" s="103">
        <v>488</v>
      </c>
      <c r="M168" s="104" t="s">
        <v>121</v>
      </c>
      <c r="N168" s="103" t="s">
        <v>264</v>
      </c>
      <c r="O168" s="106" t="s">
        <v>264</v>
      </c>
      <c r="P168" s="103"/>
      <c r="Q168" s="103">
        <v>0</v>
      </c>
      <c r="R168" s="103">
        <v>0</v>
      </c>
      <c r="S168" s="103">
        <v>0</v>
      </c>
      <c r="T168" s="108">
        <v>0</v>
      </c>
      <c r="U168" s="108">
        <v>0</v>
      </c>
      <c r="V168" s="108">
        <v>0</v>
      </c>
      <c r="W168" s="109" t="s">
        <v>119</v>
      </c>
      <c r="X168" s="103">
        <v>0</v>
      </c>
      <c r="Y168" s="104" t="s">
        <v>231</v>
      </c>
      <c r="Z168" s="281" t="s">
        <v>195</v>
      </c>
      <c r="AA168" s="281" t="s">
        <v>231</v>
      </c>
      <c r="AB168" s="282">
        <f>AA168-Z168</f>
        <v>-5</v>
      </c>
      <c r="AC168" s="283">
        <f>IF(AE168="SI",0,I168)</f>
        <v>12.93</v>
      </c>
      <c r="AD168" s="284">
        <f>AC168*AB168</f>
        <v>-64.65</v>
      </c>
      <c r="AE168" s="285" t="s">
        <v>122</v>
      </c>
    </row>
    <row r="169" spans="1:31" ht="15">
      <c r="A169" s="103">
        <v>2021</v>
      </c>
      <c r="B169" s="103">
        <v>153</v>
      </c>
      <c r="C169" s="104" t="s">
        <v>351</v>
      </c>
      <c r="D169" s="279" t="s">
        <v>427</v>
      </c>
      <c r="E169" s="104" t="s">
        <v>193</v>
      </c>
      <c r="F169" s="107">
        <v>5.2</v>
      </c>
      <c r="G169" s="107">
        <v>0.94</v>
      </c>
      <c r="H169" s="102" t="s">
        <v>116</v>
      </c>
      <c r="I169" s="107">
        <f>IF(H169="SI",F169-G169,F169)</f>
        <v>4.26</v>
      </c>
      <c r="J169" s="280" t="s">
        <v>119</v>
      </c>
      <c r="K169" s="103">
        <v>2021</v>
      </c>
      <c r="L169" s="103">
        <v>487</v>
      </c>
      <c r="M169" s="104" t="s">
        <v>121</v>
      </c>
      <c r="N169" s="103" t="s">
        <v>264</v>
      </c>
      <c r="O169" s="106" t="s">
        <v>264</v>
      </c>
      <c r="P169" s="103"/>
      <c r="Q169" s="103">
        <v>0</v>
      </c>
      <c r="R169" s="103">
        <v>0</v>
      </c>
      <c r="S169" s="103">
        <v>0</v>
      </c>
      <c r="T169" s="108">
        <v>0</v>
      </c>
      <c r="U169" s="108">
        <v>0</v>
      </c>
      <c r="V169" s="108">
        <v>0</v>
      </c>
      <c r="W169" s="109" t="s">
        <v>119</v>
      </c>
      <c r="X169" s="103">
        <v>0</v>
      </c>
      <c r="Y169" s="104" t="s">
        <v>231</v>
      </c>
      <c r="Z169" s="281" t="s">
        <v>195</v>
      </c>
      <c r="AA169" s="281" t="s">
        <v>231</v>
      </c>
      <c r="AB169" s="282">
        <f>AA169-Z169</f>
        <v>-5</v>
      </c>
      <c r="AC169" s="283">
        <f>IF(AE169="SI",0,I169)</f>
        <v>4.26</v>
      </c>
      <c r="AD169" s="284">
        <f>AC169*AB169</f>
        <v>-21.299999999999997</v>
      </c>
      <c r="AE169" s="285" t="s">
        <v>122</v>
      </c>
    </row>
    <row r="170" spans="1:31" ht="15">
      <c r="A170" s="103">
        <v>2021</v>
      </c>
      <c r="B170" s="103">
        <v>154</v>
      </c>
      <c r="C170" s="104" t="s">
        <v>428</v>
      </c>
      <c r="D170" s="279" t="s">
        <v>429</v>
      </c>
      <c r="E170" s="104" t="s">
        <v>373</v>
      </c>
      <c r="F170" s="107">
        <v>2370.06</v>
      </c>
      <c r="G170" s="107">
        <v>112.86</v>
      </c>
      <c r="H170" s="102" t="s">
        <v>116</v>
      </c>
      <c r="I170" s="107">
        <f>IF(H170="SI",F170-G170,F170)</f>
        <v>2257.2</v>
      </c>
      <c r="J170" s="280" t="s">
        <v>119</v>
      </c>
      <c r="K170" s="103">
        <v>2021</v>
      </c>
      <c r="L170" s="103">
        <v>1567</v>
      </c>
      <c r="M170" s="104" t="s">
        <v>402</v>
      </c>
      <c r="N170" s="103">
        <v>4</v>
      </c>
      <c r="O170" s="106" t="s">
        <v>173</v>
      </c>
      <c r="P170" s="103">
        <v>1100403</v>
      </c>
      <c r="Q170" s="103">
        <v>4100</v>
      </c>
      <c r="R170" s="103">
        <v>74</v>
      </c>
      <c r="S170" s="103">
        <v>3</v>
      </c>
      <c r="T170" s="108">
        <v>2021</v>
      </c>
      <c r="U170" s="108">
        <v>140</v>
      </c>
      <c r="V170" s="108">
        <v>0</v>
      </c>
      <c r="W170" s="109" t="s">
        <v>119</v>
      </c>
      <c r="X170" s="103">
        <v>392</v>
      </c>
      <c r="Y170" s="104" t="s">
        <v>428</v>
      </c>
      <c r="Z170" s="281" t="s">
        <v>430</v>
      </c>
      <c r="AA170" s="281" t="s">
        <v>428</v>
      </c>
      <c r="AB170" s="282">
        <f>AA170-Z170</f>
        <v>-17</v>
      </c>
      <c r="AC170" s="283">
        <f>IF(AE170="SI",0,I170)</f>
        <v>2257.2</v>
      </c>
      <c r="AD170" s="284">
        <f>AC170*AB170</f>
        <v>-38372.399999999994</v>
      </c>
      <c r="AE170" s="285" t="s">
        <v>122</v>
      </c>
    </row>
    <row r="171" spans="1:31" ht="15">
      <c r="A171" s="103">
        <v>2021</v>
      </c>
      <c r="B171" s="103">
        <v>155</v>
      </c>
      <c r="C171" s="104" t="s">
        <v>357</v>
      </c>
      <c r="D171" s="279" t="s">
        <v>431</v>
      </c>
      <c r="E171" s="104" t="s">
        <v>351</v>
      </c>
      <c r="F171" s="107">
        <v>189.46</v>
      </c>
      <c r="G171" s="107">
        <v>34.16</v>
      </c>
      <c r="H171" s="102" t="s">
        <v>116</v>
      </c>
      <c r="I171" s="107">
        <f>IF(H171="SI",F171-G171,F171)</f>
        <v>155.3</v>
      </c>
      <c r="J171" s="280" t="s">
        <v>128</v>
      </c>
      <c r="K171" s="103">
        <v>2021</v>
      </c>
      <c r="L171" s="103">
        <v>1751</v>
      </c>
      <c r="M171" s="104" t="s">
        <v>432</v>
      </c>
      <c r="N171" s="103">
        <v>2</v>
      </c>
      <c r="O171" s="106" t="s">
        <v>120</v>
      </c>
      <c r="P171" s="103">
        <v>1080102</v>
      </c>
      <c r="Q171" s="103">
        <v>2770</v>
      </c>
      <c r="R171" s="103">
        <v>65</v>
      </c>
      <c r="S171" s="103">
        <v>1</v>
      </c>
      <c r="T171" s="108">
        <v>2021</v>
      </c>
      <c r="U171" s="108">
        <v>231</v>
      </c>
      <c r="V171" s="108">
        <v>0</v>
      </c>
      <c r="W171" s="109" t="s">
        <v>119</v>
      </c>
      <c r="X171" s="103">
        <v>396</v>
      </c>
      <c r="Y171" s="104" t="s">
        <v>357</v>
      </c>
      <c r="Z171" s="281" t="s">
        <v>433</v>
      </c>
      <c r="AA171" s="281" t="s">
        <v>357</v>
      </c>
      <c r="AB171" s="282">
        <f>AA171-Z171</f>
        <v>-28</v>
      </c>
      <c r="AC171" s="283">
        <f>IF(AE171="SI",0,I171)</f>
        <v>155.3</v>
      </c>
      <c r="AD171" s="284">
        <f>AC171*AB171</f>
        <v>-4348.400000000001</v>
      </c>
      <c r="AE171" s="285" t="s">
        <v>122</v>
      </c>
    </row>
    <row r="172" spans="1:31" ht="15">
      <c r="A172" s="103">
        <v>2021</v>
      </c>
      <c r="B172" s="103">
        <v>156</v>
      </c>
      <c r="C172" s="104" t="s">
        <v>357</v>
      </c>
      <c r="D172" s="279" t="s">
        <v>434</v>
      </c>
      <c r="E172" s="104" t="s">
        <v>351</v>
      </c>
      <c r="F172" s="107">
        <v>37.54</v>
      </c>
      <c r="G172" s="107">
        <v>6.77</v>
      </c>
      <c r="H172" s="102" t="s">
        <v>116</v>
      </c>
      <c r="I172" s="107">
        <f>IF(H172="SI",F172-G172,F172)</f>
        <v>30.77</v>
      </c>
      <c r="J172" s="280" t="s">
        <v>340</v>
      </c>
      <c r="K172" s="103">
        <v>2021</v>
      </c>
      <c r="L172" s="103">
        <v>1711</v>
      </c>
      <c r="M172" s="104" t="s">
        <v>435</v>
      </c>
      <c r="N172" s="103">
        <v>2</v>
      </c>
      <c r="O172" s="106" t="s">
        <v>120</v>
      </c>
      <c r="P172" s="103">
        <v>1090202</v>
      </c>
      <c r="Q172" s="103">
        <v>3210</v>
      </c>
      <c r="R172" s="103">
        <v>25</v>
      </c>
      <c r="S172" s="103">
        <v>9</v>
      </c>
      <c r="T172" s="108">
        <v>2021</v>
      </c>
      <c r="U172" s="108">
        <v>135</v>
      </c>
      <c r="V172" s="108">
        <v>0</v>
      </c>
      <c r="W172" s="109" t="s">
        <v>119</v>
      </c>
      <c r="X172" s="103">
        <v>397</v>
      </c>
      <c r="Y172" s="104" t="s">
        <v>357</v>
      </c>
      <c r="Z172" s="281" t="s">
        <v>436</v>
      </c>
      <c r="AA172" s="281" t="s">
        <v>357</v>
      </c>
      <c r="AB172" s="282">
        <f>AA172-Z172</f>
        <v>-26</v>
      </c>
      <c r="AC172" s="283">
        <f>IF(AE172="SI",0,I172)</f>
        <v>30.77</v>
      </c>
      <c r="AD172" s="284">
        <f>AC172*AB172</f>
        <v>-800.02</v>
      </c>
      <c r="AE172" s="285" t="s">
        <v>122</v>
      </c>
    </row>
    <row r="173" spans="1:31" ht="15">
      <c r="A173" s="103">
        <v>2021</v>
      </c>
      <c r="B173" s="103">
        <v>157</v>
      </c>
      <c r="C173" s="104" t="s">
        <v>357</v>
      </c>
      <c r="D173" s="279" t="s">
        <v>437</v>
      </c>
      <c r="E173" s="104" t="s">
        <v>398</v>
      </c>
      <c r="F173" s="107">
        <v>289.99</v>
      </c>
      <c r="G173" s="107">
        <v>52.29</v>
      </c>
      <c r="H173" s="102" t="s">
        <v>116</v>
      </c>
      <c r="I173" s="107">
        <f>IF(H173="SI",F173-G173,F173)</f>
        <v>237.70000000000002</v>
      </c>
      <c r="J173" s="280" t="s">
        <v>438</v>
      </c>
      <c r="K173" s="103">
        <v>2021</v>
      </c>
      <c r="L173" s="103">
        <v>1634</v>
      </c>
      <c r="M173" s="104" t="s">
        <v>398</v>
      </c>
      <c r="N173" s="103">
        <v>2</v>
      </c>
      <c r="O173" s="106" t="s">
        <v>120</v>
      </c>
      <c r="P173" s="103">
        <v>2010505</v>
      </c>
      <c r="Q173" s="103">
        <v>6170</v>
      </c>
      <c r="R173" s="103">
        <v>101</v>
      </c>
      <c r="S173" s="103">
        <v>6</v>
      </c>
      <c r="T173" s="108">
        <v>2021</v>
      </c>
      <c r="U173" s="108">
        <v>233</v>
      </c>
      <c r="V173" s="108">
        <v>0</v>
      </c>
      <c r="W173" s="109" t="s">
        <v>119</v>
      </c>
      <c r="X173" s="103">
        <v>398</v>
      </c>
      <c r="Y173" s="104" t="s">
        <v>357</v>
      </c>
      <c r="Z173" s="281" t="s">
        <v>439</v>
      </c>
      <c r="AA173" s="281" t="s">
        <v>357</v>
      </c>
      <c r="AB173" s="282">
        <f>AA173-Z173</f>
        <v>-20</v>
      </c>
      <c r="AC173" s="283">
        <f>IF(AE173="SI",0,I173)</f>
        <v>237.70000000000002</v>
      </c>
      <c r="AD173" s="284">
        <f>AC173*AB173</f>
        <v>-4754</v>
      </c>
      <c r="AE173" s="285" t="s">
        <v>122</v>
      </c>
    </row>
    <row r="174" spans="1:31" ht="15">
      <c r="A174" s="103">
        <v>2021</v>
      </c>
      <c r="B174" s="103">
        <v>158</v>
      </c>
      <c r="C174" s="104" t="s">
        <v>357</v>
      </c>
      <c r="D174" s="279" t="s">
        <v>440</v>
      </c>
      <c r="E174" s="104" t="s">
        <v>407</v>
      </c>
      <c r="F174" s="107">
        <v>79.4</v>
      </c>
      <c r="G174" s="107">
        <v>14.32</v>
      </c>
      <c r="H174" s="102" t="s">
        <v>116</v>
      </c>
      <c r="I174" s="107">
        <f>IF(H174="SI",F174-G174,F174)</f>
        <v>65.08000000000001</v>
      </c>
      <c r="J174" s="280" t="s">
        <v>441</v>
      </c>
      <c r="K174" s="103">
        <v>2021</v>
      </c>
      <c r="L174" s="103">
        <v>1554</v>
      </c>
      <c r="M174" s="104" t="s">
        <v>358</v>
      </c>
      <c r="N174" s="103">
        <v>2</v>
      </c>
      <c r="O174" s="106" t="s">
        <v>120</v>
      </c>
      <c r="P174" s="103">
        <v>1010602</v>
      </c>
      <c r="Q174" s="103">
        <v>570</v>
      </c>
      <c r="R174" s="103">
        <v>34</v>
      </c>
      <c r="S174" s="103">
        <v>1</v>
      </c>
      <c r="T174" s="108">
        <v>2021</v>
      </c>
      <c r="U174" s="108">
        <v>232</v>
      </c>
      <c r="V174" s="108">
        <v>0</v>
      </c>
      <c r="W174" s="109" t="s">
        <v>119</v>
      </c>
      <c r="X174" s="103">
        <v>401</v>
      </c>
      <c r="Y174" s="104" t="s">
        <v>357</v>
      </c>
      <c r="Z174" s="281" t="s">
        <v>442</v>
      </c>
      <c r="AA174" s="281" t="s">
        <v>357</v>
      </c>
      <c r="AB174" s="282">
        <f>AA174-Z174</f>
        <v>-13</v>
      </c>
      <c r="AC174" s="283">
        <f>IF(AE174="SI",0,I174)</f>
        <v>65.08000000000001</v>
      </c>
      <c r="AD174" s="284">
        <f>AC174*AB174</f>
        <v>-846.0400000000002</v>
      </c>
      <c r="AE174" s="285" t="s">
        <v>122</v>
      </c>
    </row>
    <row r="175" spans="1:31" ht="15">
      <c r="A175" s="103">
        <v>2021</v>
      </c>
      <c r="B175" s="103">
        <v>158</v>
      </c>
      <c r="C175" s="104" t="s">
        <v>357</v>
      </c>
      <c r="D175" s="279" t="s">
        <v>440</v>
      </c>
      <c r="E175" s="104" t="s">
        <v>407</v>
      </c>
      <c r="F175" s="107">
        <v>300</v>
      </c>
      <c r="G175" s="107">
        <v>47.25</v>
      </c>
      <c r="H175" s="102" t="s">
        <v>116</v>
      </c>
      <c r="I175" s="107">
        <f>IF(H175="SI",F175-G175,F175)</f>
        <v>252.75</v>
      </c>
      <c r="J175" s="280" t="s">
        <v>441</v>
      </c>
      <c r="K175" s="103">
        <v>2021</v>
      </c>
      <c r="L175" s="103">
        <v>1554</v>
      </c>
      <c r="M175" s="104" t="s">
        <v>358</v>
      </c>
      <c r="N175" s="103">
        <v>2</v>
      </c>
      <c r="O175" s="106" t="s">
        <v>120</v>
      </c>
      <c r="P175" s="103">
        <v>1100502</v>
      </c>
      <c r="Q175" s="103">
        <v>4200</v>
      </c>
      <c r="R175" s="103">
        <v>78</v>
      </c>
      <c r="S175" s="103">
        <v>1</v>
      </c>
      <c r="T175" s="108">
        <v>2021</v>
      </c>
      <c r="U175" s="108">
        <v>230</v>
      </c>
      <c r="V175" s="108">
        <v>0</v>
      </c>
      <c r="W175" s="109" t="s">
        <v>119</v>
      </c>
      <c r="X175" s="103">
        <v>402</v>
      </c>
      <c r="Y175" s="104" t="s">
        <v>357</v>
      </c>
      <c r="Z175" s="281" t="s">
        <v>442</v>
      </c>
      <c r="AA175" s="281" t="s">
        <v>357</v>
      </c>
      <c r="AB175" s="282">
        <f>AA175-Z175</f>
        <v>-13</v>
      </c>
      <c r="AC175" s="283">
        <f>IF(AE175="SI",0,I175)</f>
        <v>252.75</v>
      </c>
      <c r="AD175" s="284">
        <f>AC175*AB175</f>
        <v>-3285.75</v>
      </c>
      <c r="AE175" s="285" t="s">
        <v>122</v>
      </c>
    </row>
    <row r="176" spans="1:31" ht="15">
      <c r="A176" s="103">
        <v>2021</v>
      </c>
      <c r="B176" s="103">
        <v>159</v>
      </c>
      <c r="C176" s="104" t="s">
        <v>443</v>
      </c>
      <c r="D176" s="279" t="s">
        <v>444</v>
      </c>
      <c r="E176" s="104" t="s">
        <v>445</v>
      </c>
      <c r="F176" s="107">
        <v>3000</v>
      </c>
      <c r="G176" s="107">
        <v>0</v>
      </c>
      <c r="H176" s="102" t="s">
        <v>122</v>
      </c>
      <c r="I176" s="107">
        <f>IF(H176="SI",F176-G176,F176)</f>
        <v>3000</v>
      </c>
      <c r="J176" s="280" t="s">
        <v>138</v>
      </c>
      <c r="K176" s="103">
        <v>2021</v>
      </c>
      <c r="L176" s="103">
        <v>1750</v>
      </c>
      <c r="M176" s="104" t="s">
        <v>432</v>
      </c>
      <c r="N176" s="103">
        <v>2</v>
      </c>
      <c r="O176" s="106" t="s">
        <v>120</v>
      </c>
      <c r="P176" s="103">
        <v>1010203</v>
      </c>
      <c r="Q176" s="103">
        <v>140</v>
      </c>
      <c r="R176" s="103">
        <v>41</v>
      </c>
      <c r="S176" s="103">
        <v>14</v>
      </c>
      <c r="T176" s="108">
        <v>2021</v>
      </c>
      <c r="U176" s="108">
        <v>421</v>
      </c>
      <c r="V176" s="108">
        <v>0</v>
      </c>
      <c r="W176" s="109" t="s">
        <v>119</v>
      </c>
      <c r="X176" s="103">
        <v>403</v>
      </c>
      <c r="Y176" s="104" t="s">
        <v>443</v>
      </c>
      <c r="Z176" s="281" t="s">
        <v>433</v>
      </c>
      <c r="AA176" s="281" t="s">
        <v>443</v>
      </c>
      <c r="AB176" s="282">
        <f>AA176-Z176</f>
        <v>-24</v>
      </c>
      <c r="AC176" s="283">
        <f>IF(AE176="SI",0,I176)</f>
        <v>3000</v>
      </c>
      <c r="AD176" s="284">
        <f>AC176*AB176</f>
        <v>-72000</v>
      </c>
      <c r="AE176" s="285" t="s">
        <v>122</v>
      </c>
    </row>
    <row r="177" spans="1:31" ht="15">
      <c r="A177" s="103">
        <v>2021</v>
      </c>
      <c r="B177" s="103">
        <v>160</v>
      </c>
      <c r="C177" s="104" t="s">
        <v>362</v>
      </c>
      <c r="D177" s="279" t="s">
        <v>446</v>
      </c>
      <c r="E177" s="104" t="s">
        <v>341</v>
      </c>
      <c r="F177" s="107">
        <v>1396.84</v>
      </c>
      <c r="G177" s="107">
        <v>209</v>
      </c>
      <c r="H177" s="102" t="s">
        <v>116</v>
      </c>
      <c r="I177" s="107">
        <f>IF(H177="SI",F177-G177,F177)</f>
        <v>1187.84</v>
      </c>
      <c r="J177" s="280" t="s">
        <v>279</v>
      </c>
      <c r="K177" s="103">
        <v>2021</v>
      </c>
      <c r="L177" s="103">
        <v>1524</v>
      </c>
      <c r="M177" s="104" t="s">
        <v>407</v>
      </c>
      <c r="N177" s="103">
        <v>2</v>
      </c>
      <c r="O177" s="106" t="s">
        <v>120</v>
      </c>
      <c r="P177" s="103">
        <v>1010203</v>
      </c>
      <c r="Q177" s="103">
        <v>140</v>
      </c>
      <c r="R177" s="103">
        <v>22</v>
      </c>
      <c r="S177" s="103">
        <v>21</v>
      </c>
      <c r="T177" s="108">
        <v>2021</v>
      </c>
      <c r="U177" s="108">
        <v>269</v>
      </c>
      <c r="V177" s="108">
        <v>0</v>
      </c>
      <c r="W177" s="109" t="s">
        <v>119</v>
      </c>
      <c r="X177" s="103">
        <v>405</v>
      </c>
      <c r="Y177" s="104" t="s">
        <v>362</v>
      </c>
      <c r="Z177" s="281" t="s">
        <v>408</v>
      </c>
      <c r="AA177" s="281" t="s">
        <v>362</v>
      </c>
      <c r="AB177" s="282">
        <f>AA177-Z177</f>
        <v>-6</v>
      </c>
      <c r="AC177" s="283">
        <f>IF(AE177="SI",0,I177)</f>
        <v>1187.84</v>
      </c>
      <c r="AD177" s="284">
        <f>AC177*AB177</f>
        <v>-7127.039999999999</v>
      </c>
      <c r="AE177" s="285" t="s">
        <v>122</v>
      </c>
    </row>
    <row r="178" spans="1:31" ht="15">
      <c r="A178" s="103">
        <v>2021</v>
      </c>
      <c r="B178" s="103">
        <v>161</v>
      </c>
      <c r="C178" s="104" t="s">
        <v>362</v>
      </c>
      <c r="D178" s="279" t="s">
        <v>447</v>
      </c>
      <c r="E178" s="104" t="s">
        <v>443</v>
      </c>
      <c r="F178" s="107">
        <v>36.6</v>
      </c>
      <c r="G178" s="107">
        <v>6.6</v>
      </c>
      <c r="H178" s="102" t="s">
        <v>116</v>
      </c>
      <c r="I178" s="107">
        <f>IF(H178="SI",F178-G178,F178)</f>
        <v>30</v>
      </c>
      <c r="J178" s="280" t="s">
        <v>119</v>
      </c>
      <c r="K178" s="103">
        <v>2021</v>
      </c>
      <c r="L178" s="103">
        <v>1848</v>
      </c>
      <c r="M178" s="104" t="s">
        <v>384</v>
      </c>
      <c r="N178" s="103" t="s">
        <v>264</v>
      </c>
      <c r="O178" s="106" t="s">
        <v>264</v>
      </c>
      <c r="P178" s="103"/>
      <c r="Q178" s="103">
        <v>0</v>
      </c>
      <c r="R178" s="103">
        <v>0</v>
      </c>
      <c r="S178" s="103">
        <v>0</v>
      </c>
      <c r="T178" s="108">
        <v>0</v>
      </c>
      <c r="U178" s="108">
        <v>0</v>
      </c>
      <c r="V178" s="108">
        <v>0</v>
      </c>
      <c r="W178" s="109" t="s">
        <v>119</v>
      </c>
      <c r="X178" s="103">
        <v>0</v>
      </c>
      <c r="Y178" s="104" t="s">
        <v>362</v>
      </c>
      <c r="Z178" s="281" t="s">
        <v>448</v>
      </c>
      <c r="AA178" s="281" t="s">
        <v>362</v>
      </c>
      <c r="AB178" s="282">
        <f>AA178-Z178</f>
        <v>-29</v>
      </c>
      <c r="AC178" s="283">
        <f>IF(AE178="SI",0,I178)</f>
        <v>30</v>
      </c>
      <c r="AD178" s="284">
        <f>AC178*AB178</f>
        <v>-870</v>
      </c>
      <c r="AE178" s="285" t="s">
        <v>122</v>
      </c>
    </row>
    <row r="179" spans="1:31" ht="15">
      <c r="A179" s="103">
        <v>2021</v>
      </c>
      <c r="B179" s="103">
        <v>162</v>
      </c>
      <c r="C179" s="104" t="s">
        <v>362</v>
      </c>
      <c r="D179" s="279" t="s">
        <v>449</v>
      </c>
      <c r="E179" s="104" t="s">
        <v>443</v>
      </c>
      <c r="F179" s="107">
        <v>36.6</v>
      </c>
      <c r="G179" s="107">
        <v>6.6</v>
      </c>
      <c r="H179" s="102" t="s">
        <v>116</v>
      </c>
      <c r="I179" s="107">
        <f>IF(H179="SI",F179-G179,F179)</f>
        <v>30</v>
      </c>
      <c r="J179" s="280" t="s">
        <v>119</v>
      </c>
      <c r="K179" s="103">
        <v>2021</v>
      </c>
      <c r="L179" s="103">
        <v>1846</v>
      </c>
      <c r="M179" s="104" t="s">
        <v>384</v>
      </c>
      <c r="N179" s="103" t="s">
        <v>264</v>
      </c>
      <c r="O179" s="106" t="s">
        <v>264</v>
      </c>
      <c r="P179" s="103"/>
      <c r="Q179" s="103">
        <v>0</v>
      </c>
      <c r="R179" s="103">
        <v>0</v>
      </c>
      <c r="S179" s="103">
        <v>0</v>
      </c>
      <c r="T179" s="108">
        <v>0</v>
      </c>
      <c r="U179" s="108">
        <v>0</v>
      </c>
      <c r="V179" s="108">
        <v>0</v>
      </c>
      <c r="W179" s="109" t="s">
        <v>119</v>
      </c>
      <c r="X179" s="103">
        <v>0</v>
      </c>
      <c r="Y179" s="104" t="s">
        <v>362</v>
      </c>
      <c r="Z179" s="281" t="s">
        <v>448</v>
      </c>
      <c r="AA179" s="281" t="s">
        <v>362</v>
      </c>
      <c r="AB179" s="282">
        <f>AA179-Z179</f>
        <v>-29</v>
      </c>
      <c r="AC179" s="283">
        <f>IF(AE179="SI",0,I179)</f>
        <v>30</v>
      </c>
      <c r="AD179" s="284">
        <f>AC179*AB179</f>
        <v>-870</v>
      </c>
      <c r="AE179" s="285" t="s">
        <v>122</v>
      </c>
    </row>
    <row r="180" spans="1:31" ht="15">
      <c r="A180" s="103">
        <v>2021</v>
      </c>
      <c r="B180" s="103">
        <v>163</v>
      </c>
      <c r="C180" s="104" t="s">
        <v>386</v>
      </c>
      <c r="D180" s="279" t="s">
        <v>450</v>
      </c>
      <c r="E180" s="104" t="s">
        <v>402</v>
      </c>
      <c r="F180" s="107">
        <v>49186.04</v>
      </c>
      <c r="G180" s="107">
        <v>4471.46</v>
      </c>
      <c r="H180" s="102" t="s">
        <v>116</v>
      </c>
      <c r="I180" s="107">
        <f>IF(H180="SI",F180-G180,F180)</f>
        <v>44714.58</v>
      </c>
      <c r="J180" s="280" t="s">
        <v>119</v>
      </c>
      <c r="K180" s="103">
        <v>2021</v>
      </c>
      <c r="L180" s="103">
        <v>1860</v>
      </c>
      <c r="M180" s="104" t="s">
        <v>362</v>
      </c>
      <c r="N180" s="103">
        <v>2</v>
      </c>
      <c r="O180" s="106" t="s">
        <v>120</v>
      </c>
      <c r="P180" s="103">
        <v>2090401</v>
      </c>
      <c r="Q180" s="103">
        <v>8830</v>
      </c>
      <c r="R180" s="103">
        <v>152</v>
      </c>
      <c r="S180" s="103">
        <v>4</v>
      </c>
      <c r="T180" s="108">
        <v>2021</v>
      </c>
      <c r="U180" s="108">
        <v>168</v>
      </c>
      <c r="V180" s="108">
        <v>0</v>
      </c>
      <c r="W180" s="109" t="s">
        <v>119</v>
      </c>
      <c r="X180" s="103">
        <v>406</v>
      </c>
      <c r="Y180" s="104" t="s">
        <v>362</v>
      </c>
      <c r="Z180" s="281" t="s">
        <v>451</v>
      </c>
      <c r="AA180" s="281" t="s">
        <v>362</v>
      </c>
      <c r="AB180" s="282">
        <f>AA180-Z180</f>
        <v>-30</v>
      </c>
      <c r="AC180" s="283">
        <f>IF(AE180="SI",0,I180)</f>
        <v>44714.58</v>
      </c>
      <c r="AD180" s="284">
        <f>AC180*AB180</f>
        <v>-1341437.4000000001</v>
      </c>
      <c r="AE180" s="285" t="s">
        <v>122</v>
      </c>
    </row>
    <row r="181" spans="1:31" ht="15">
      <c r="A181" s="103">
        <v>2021</v>
      </c>
      <c r="B181" s="103">
        <v>164</v>
      </c>
      <c r="C181" s="104" t="s">
        <v>452</v>
      </c>
      <c r="D181" s="279" t="s">
        <v>453</v>
      </c>
      <c r="E181" s="104" t="s">
        <v>454</v>
      </c>
      <c r="F181" s="107">
        <v>251.61</v>
      </c>
      <c r="G181" s="107">
        <v>45.37</v>
      </c>
      <c r="H181" s="102" t="s">
        <v>116</v>
      </c>
      <c r="I181" s="107">
        <f>IF(H181="SI",F181-G181,F181)</f>
        <v>206.24</v>
      </c>
      <c r="J181" s="280" t="s">
        <v>455</v>
      </c>
      <c r="K181" s="103">
        <v>2021</v>
      </c>
      <c r="L181" s="103">
        <v>1792</v>
      </c>
      <c r="M181" s="104" t="s">
        <v>456</v>
      </c>
      <c r="N181" s="103">
        <v>2</v>
      </c>
      <c r="O181" s="106" t="s">
        <v>120</v>
      </c>
      <c r="P181" s="103">
        <v>1010203</v>
      </c>
      <c r="Q181" s="103">
        <v>140</v>
      </c>
      <c r="R181" s="103">
        <v>22</v>
      </c>
      <c r="S181" s="103">
        <v>3</v>
      </c>
      <c r="T181" s="108">
        <v>2021</v>
      </c>
      <c r="U181" s="108">
        <v>120</v>
      </c>
      <c r="V181" s="108">
        <v>0</v>
      </c>
      <c r="W181" s="109" t="s">
        <v>452</v>
      </c>
      <c r="X181" s="103">
        <v>413</v>
      </c>
      <c r="Y181" s="104" t="s">
        <v>452</v>
      </c>
      <c r="Z181" s="281" t="s">
        <v>457</v>
      </c>
      <c r="AA181" s="281" t="s">
        <v>452</v>
      </c>
      <c r="AB181" s="282">
        <f>AA181-Z181</f>
        <v>-22</v>
      </c>
      <c r="AC181" s="283">
        <f>IF(AE181="SI",0,I181)</f>
        <v>206.24</v>
      </c>
      <c r="AD181" s="284">
        <f>AC181*AB181</f>
        <v>-4537.280000000001</v>
      </c>
      <c r="AE181" s="285" t="s">
        <v>122</v>
      </c>
    </row>
    <row r="182" spans="1:31" ht="15">
      <c r="A182" s="103">
        <v>2021</v>
      </c>
      <c r="B182" s="103">
        <v>165</v>
      </c>
      <c r="C182" s="104" t="s">
        <v>452</v>
      </c>
      <c r="D182" s="279" t="s">
        <v>458</v>
      </c>
      <c r="E182" s="104" t="s">
        <v>454</v>
      </c>
      <c r="F182" s="107">
        <v>156.61</v>
      </c>
      <c r="G182" s="107">
        <v>28.24</v>
      </c>
      <c r="H182" s="102" t="s">
        <v>116</v>
      </c>
      <c r="I182" s="107">
        <f>IF(H182="SI",F182-G182,F182)</f>
        <v>128.37</v>
      </c>
      <c r="J182" s="280" t="s">
        <v>455</v>
      </c>
      <c r="K182" s="103">
        <v>2021</v>
      </c>
      <c r="L182" s="103">
        <v>1802</v>
      </c>
      <c r="M182" s="104" t="s">
        <v>456</v>
      </c>
      <c r="N182" s="103">
        <v>2</v>
      </c>
      <c r="O182" s="106" t="s">
        <v>120</v>
      </c>
      <c r="P182" s="103">
        <v>1010203</v>
      </c>
      <c r="Q182" s="103">
        <v>140</v>
      </c>
      <c r="R182" s="103">
        <v>22</v>
      </c>
      <c r="S182" s="103">
        <v>6</v>
      </c>
      <c r="T182" s="108">
        <v>2021</v>
      </c>
      <c r="U182" s="108">
        <v>117</v>
      </c>
      <c r="V182" s="108">
        <v>0</v>
      </c>
      <c r="W182" s="109" t="s">
        <v>452</v>
      </c>
      <c r="X182" s="103">
        <v>415</v>
      </c>
      <c r="Y182" s="104" t="s">
        <v>452</v>
      </c>
      <c r="Z182" s="281" t="s">
        <v>457</v>
      </c>
      <c r="AA182" s="281" t="s">
        <v>452</v>
      </c>
      <c r="AB182" s="282">
        <f>AA182-Z182</f>
        <v>-22</v>
      </c>
      <c r="AC182" s="283">
        <f>IF(AE182="SI",0,I182)</f>
        <v>128.37</v>
      </c>
      <c r="AD182" s="284">
        <f>AC182*AB182</f>
        <v>-2824.1400000000003</v>
      </c>
      <c r="AE182" s="285" t="s">
        <v>122</v>
      </c>
    </row>
    <row r="183" spans="1:31" ht="15">
      <c r="A183" s="103">
        <v>2021</v>
      </c>
      <c r="B183" s="103">
        <v>166</v>
      </c>
      <c r="C183" s="104" t="s">
        <v>452</v>
      </c>
      <c r="D183" s="279" t="s">
        <v>459</v>
      </c>
      <c r="E183" s="104" t="s">
        <v>460</v>
      </c>
      <c r="F183" s="107">
        <v>26.46</v>
      </c>
      <c r="G183" s="107">
        <v>4.77</v>
      </c>
      <c r="H183" s="102" t="s">
        <v>116</v>
      </c>
      <c r="I183" s="107">
        <f>IF(H183="SI",F183-G183,F183)</f>
        <v>21.69</v>
      </c>
      <c r="J183" s="280" t="s">
        <v>455</v>
      </c>
      <c r="K183" s="103">
        <v>2021</v>
      </c>
      <c r="L183" s="103">
        <v>1825</v>
      </c>
      <c r="M183" s="104" t="s">
        <v>443</v>
      </c>
      <c r="N183" s="103">
        <v>2</v>
      </c>
      <c r="O183" s="106" t="s">
        <v>120</v>
      </c>
      <c r="P183" s="103">
        <v>1010203</v>
      </c>
      <c r="Q183" s="103">
        <v>140</v>
      </c>
      <c r="R183" s="103">
        <v>22</v>
      </c>
      <c r="S183" s="103">
        <v>27</v>
      </c>
      <c r="T183" s="108">
        <v>2021</v>
      </c>
      <c r="U183" s="108">
        <v>124</v>
      </c>
      <c r="V183" s="108">
        <v>0</v>
      </c>
      <c r="W183" s="109" t="s">
        <v>452</v>
      </c>
      <c r="X183" s="103">
        <v>420</v>
      </c>
      <c r="Y183" s="104" t="s">
        <v>452</v>
      </c>
      <c r="Z183" s="281" t="s">
        <v>461</v>
      </c>
      <c r="AA183" s="281" t="s">
        <v>452</v>
      </c>
      <c r="AB183" s="282">
        <f>AA183-Z183</f>
        <v>-23</v>
      </c>
      <c r="AC183" s="283">
        <f>IF(AE183="SI",0,I183)</f>
        <v>21.69</v>
      </c>
      <c r="AD183" s="284">
        <f>AC183*AB183</f>
        <v>-498.87</v>
      </c>
      <c r="AE183" s="285" t="s">
        <v>122</v>
      </c>
    </row>
    <row r="184" spans="1:31" ht="15">
      <c r="A184" s="103">
        <v>2021</v>
      </c>
      <c r="B184" s="103">
        <v>167</v>
      </c>
      <c r="C184" s="104" t="s">
        <v>452</v>
      </c>
      <c r="D184" s="279" t="s">
        <v>462</v>
      </c>
      <c r="E184" s="104" t="s">
        <v>460</v>
      </c>
      <c r="F184" s="107">
        <v>19.81</v>
      </c>
      <c r="G184" s="107">
        <v>3.57</v>
      </c>
      <c r="H184" s="102" t="s">
        <v>116</v>
      </c>
      <c r="I184" s="107">
        <f>IF(H184="SI",F184-G184,F184)</f>
        <v>16.24</v>
      </c>
      <c r="J184" s="280" t="s">
        <v>455</v>
      </c>
      <c r="K184" s="103">
        <v>2021</v>
      </c>
      <c r="L184" s="103">
        <v>1819</v>
      </c>
      <c r="M184" s="104" t="s">
        <v>443</v>
      </c>
      <c r="N184" s="103">
        <v>2</v>
      </c>
      <c r="O184" s="106" t="s">
        <v>120</v>
      </c>
      <c r="P184" s="103">
        <v>1080103</v>
      </c>
      <c r="Q184" s="103">
        <v>2780</v>
      </c>
      <c r="R184" s="103">
        <v>66</v>
      </c>
      <c r="S184" s="103">
        <v>2</v>
      </c>
      <c r="T184" s="108">
        <v>2021</v>
      </c>
      <c r="U184" s="108">
        <v>127</v>
      </c>
      <c r="V184" s="108">
        <v>0</v>
      </c>
      <c r="W184" s="109" t="s">
        <v>452</v>
      </c>
      <c r="X184" s="103">
        <v>422</v>
      </c>
      <c r="Y184" s="104" t="s">
        <v>452</v>
      </c>
      <c r="Z184" s="281" t="s">
        <v>461</v>
      </c>
      <c r="AA184" s="281" t="s">
        <v>452</v>
      </c>
      <c r="AB184" s="282">
        <f>AA184-Z184</f>
        <v>-23</v>
      </c>
      <c r="AC184" s="283">
        <f>IF(AE184="SI",0,I184)</f>
        <v>16.24</v>
      </c>
      <c r="AD184" s="284">
        <f>AC184*AB184</f>
        <v>-373.52</v>
      </c>
      <c r="AE184" s="285" t="s">
        <v>122</v>
      </c>
    </row>
    <row r="185" spans="1:31" ht="15">
      <c r="A185" s="103">
        <v>2021</v>
      </c>
      <c r="B185" s="103">
        <v>168</v>
      </c>
      <c r="C185" s="104" t="s">
        <v>452</v>
      </c>
      <c r="D185" s="279" t="s">
        <v>463</v>
      </c>
      <c r="E185" s="104" t="s">
        <v>460</v>
      </c>
      <c r="F185" s="107">
        <v>62.04</v>
      </c>
      <c r="G185" s="107">
        <v>11.19</v>
      </c>
      <c r="H185" s="102" t="s">
        <v>116</v>
      </c>
      <c r="I185" s="107">
        <f>IF(H185="SI",F185-G185,F185)</f>
        <v>50.85</v>
      </c>
      <c r="J185" s="280" t="s">
        <v>455</v>
      </c>
      <c r="K185" s="103">
        <v>2021</v>
      </c>
      <c r="L185" s="103">
        <v>1840</v>
      </c>
      <c r="M185" s="104" t="s">
        <v>384</v>
      </c>
      <c r="N185" s="103">
        <v>2</v>
      </c>
      <c r="O185" s="106" t="s">
        <v>120</v>
      </c>
      <c r="P185" s="103">
        <v>1010203</v>
      </c>
      <c r="Q185" s="103">
        <v>140</v>
      </c>
      <c r="R185" s="103">
        <v>22</v>
      </c>
      <c r="S185" s="103">
        <v>25</v>
      </c>
      <c r="T185" s="108">
        <v>2021</v>
      </c>
      <c r="U185" s="108">
        <v>119</v>
      </c>
      <c r="V185" s="108">
        <v>0</v>
      </c>
      <c r="W185" s="109" t="s">
        <v>452</v>
      </c>
      <c r="X185" s="103">
        <v>419</v>
      </c>
      <c r="Y185" s="104" t="s">
        <v>452</v>
      </c>
      <c r="Z185" s="281" t="s">
        <v>448</v>
      </c>
      <c r="AA185" s="281" t="s">
        <v>452</v>
      </c>
      <c r="AB185" s="282">
        <f>AA185-Z185</f>
        <v>-24</v>
      </c>
      <c r="AC185" s="283">
        <f>IF(AE185="SI",0,I185)</f>
        <v>50.85</v>
      </c>
      <c r="AD185" s="284">
        <f>AC185*AB185</f>
        <v>-1220.4</v>
      </c>
      <c r="AE185" s="285" t="s">
        <v>122</v>
      </c>
    </row>
    <row r="186" spans="1:31" ht="15">
      <c r="A186" s="103">
        <v>2021</v>
      </c>
      <c r="B186" s="103">
        <v>169</v>
      </c>
      <c r="C186" s="104" t="s">
        <v>452</v>
      </c>
      <c r="D186" s="279" t="s">
        <v>464</v>
      </c>
      <c r="E186" s="104" t="s">
        <v>460</v>
      </c>
      <c r="F186" s="107">
        <v>18.93</v>
      </c>
      <c r="G186" s="107">
        <v>3.41</v>
      </c>
      <c r="H186" s="102" t="s">
        <v>116</v>
      </c>
      <c r="I186" s="107">
        <f>IF(H186="SI",F186-G186,F186)</f>
        <v>15.52</v>
      </c>
      <c r="J186" s="280" t="s">
        <v>455</v>
      </c>
      <c r="K186" s="103">
        <v>2021</v>
      </c>
      <c r="L186" s="103">
        <v>1820</v>
      </c>
      <c r="M186" s="104" t="s">
        <v>443</v>
      </c>
      <c r="N186" s="103">
        <v>2</v>
      </c>
      <c r="O186" s="106" t="s">
        <v>120</v>
      </c>
      <c r="P186" s="103">
        <v>1010203</v>
      </c>
      <c r="Q186" s="103">
        <v>140</v>
      </c>
      <c r="R186" s="103">
        <v>22</v>
      </c>
      <c r="S186" s="103">
        <v>11</v>
      </c>
      <c r="T186" s="108">
        <v>2021</v>
      </c>
      <c r="U186" s="108">
        <v>126</v>
      </c>
      <c r="V186" s="108">
        <v>0</v>
      </c>
      <c r="W186" s="109" t="s">
        <v>452</v>
      </c>
      <c r="X186" s="103">
        <v>417</v>
      </c>
      <c r="Y186" s="104" t="s">
        <v>452</v>
      </c>
      <c r="Z186" s="281" t="s">
        <v>461</v>
      </c>
      <c r="AA186" s="281" t="s">
        <v>452</v>
      </c>
      <c r="AB186" s="282">
        <f>AA186-Z186</f>
        <v>-23</v>
      </c>
      <c r="AC186" s="283">
        <f>IF(AE186="SI",0,I186)</f>
        <v>15.52</v>
      </c>
      <c r="AD186" s="284">
        <f>AC186*AB186</f>
        <v>-356.96</v>
      </c>
      <c r="AE186" s="285" t="s">
        <v>122</v>
      </c>
    </row>
    <row r="187" spans="1:31" ht="15">
      <c r="A187" s="103">
        <v>2021</v>
      </c>
      <c r="B187" s="103">
        <v>170</v>
      </c>
      <c r="C187" s="104" t="s">
        <v>452</v>
      </c>
      <c r="D187" s="279" t="s">
        <v>465</v>
      </c>
      <c r="E187" s="104" t="s">
        <v>460</v>
      </c>
      <c r="F187" s="107">
        <v>13.13</v>
      </c>
      <c r="G187" s="107">
        <v>2.37</v>
      </c>
      <c r="H187" s="102" t="s">
        <v>116</v>
      </c>
      <c r="I187" s="107">
        <f>IF(H187="SI",F187-G187,F187)</f>
        <v>10.760000000000002</v>
      </c>
      <c r="J187" s="280" t="s">
        <v>455</v>
      </c>
      <c r="K187" s="103">
        <v>2021</v>
      </c>
      <c r="L187" s="103">
        <v>1817</v>
      </c>
      <c r="M187" s="104" t="s">
        <v>443</v>
      </c>
      <c r="N187" s="103">
        <v>2</v>
      </c>
      <c r="O187" s="106" t="s">
        <v>120</v>
      </c>
      <c r="P187" s="103">
        <v>1010503</v>
      </c>
      <c r="Q187" s="103">
        <v>470</v>
      </c>
      <c r="R187" s="103">
        <v>25</v>
      </c>
      <c r="S187" s="103">
        <v>10</v>
      </c>
      <c r="T187" s="108">
        <v>2021</v>
      </c>
      <c r="U187" s="108">
        <v>121</v>
      </c>
      <c r="V187" s="108">
        <v>0</v>
      </c>
      <c r="W187" s="109" t="s">
        <v>452</v>
      </c>
      <c r="X187" s="103">
        <v>421</v>
      </c>
      <c r="Y187" s="104" t="s">
        <v>452</v>
      </c>
      <c r="Z187" s="281" t="s">
        <v>461</v>
      </c>
      <c r="AA187" s="281" t="s">
        <v>452</v>
      </c>
      <c r="AB187" s="282">
        <f>AA187-Z187</f>
        <v>-23</v>
      </c>
      <c r="AC187" s="283">
        <f>IF(AE187="SI",0,I187)</f>
        <v>10.760000000000002</v>
      </c>
      <c r="AD187" s="284">
        <f>AC187*AB187</f>
        <v>-247.48000000000005</v>
      </c>
      <c r="AE187" s="285" t="s">
        <v>122</v>
      </c>
    </row>
    <row r="188" spans="1:31" ht="15">
      <c r="A188" s="103">
        <v>2021</v>
      </c>
      <c r="B188" s="103">
        <v>171</v>
      </c>
      <c r="C188" s="104" t="s">
        <v>452</v>
      </c>
      <c r="D188" s="279" t="s">
        <v>466</v>
      </c>
      <c r="E188" s="104" t="s">
        <v>456</v>
      </c>
      <c r="F188" s="107">
        <v>28.46</v>
      </c>
      <c r="G188" s="107">
        <v>5.13</v>
      </c>
      <c r="H188" s="102" t="s">
        <v>116</v>
      </c>
      <c r="I188" s="107">
        <f>IF(H188="SI",F188-G188,F188)</f>
        <v>23.330000000000002</v>
      </c>
      <c r="J188" s="280" t="s">
        <v>455</v>
      </c>
      <c r="K188" s="103">
        <v>2021</v>
      </c>
      <c r="L188" s="103">
        <v>1859</v>
      </c>
      <c r="M188" s="104" t="s">
        <v>362</v>
      </c>
      <c r="N188" s="103">
        <v>2</v>
      </c>
      <c r="O188" s="106" t="s">
        <v>120</v>
      </c>
      <c r="P188" s="103">
        <v>1010203</v>
      </c>
      <c r="Q188" s="103">
        <v>140</v>
      </c>
      <c r="R188" s="103">
        <v>22</v>
      </c>
      <c r="S188" s="103">
        <v>12</v>
      </c>
      <c r="T188" s="108">
        <v>2021</v>
      </c>
      <c r="U188" s="108">
        <v>118</v>
      </c>
      <c r="V188" s="108">
        <v>0</v>
      </c>
      <c r="W188" s="109" t="s">
        <v>452</v>
      </c>
      <c r="X188" s="103">
        <v>418</v>
      </c>
      <c r="Y188" s="104" t="s">
        <v>452</v>
      </c>
      <c r="Z188" s="281" t="s">
        <v>451</v>
      </c>
      <c r="AA188" s="281" t="s">
        <v>452</v>
      </c>
      <c r="AB188" s="282">
        <f>AA188-Z188</f>
        <v>-25</v>
      </c>
      <c r="AC188" s="283">
        <f>IF(AE188="SI",0,I188)</f>
        <v>23.330000000000002</v>
      </c>
      <c r="AD188" s="284">
        <f>AC188*AB188</f>
        <v>-583.25</v>
      </c>
      <c r="AE188" s="285" t="s">
        <v>122</v>
      </c>
    </row>
    <row r="189" spans="1:31" ht="15">
      <c r="A189" s="103">
        <v>2021</v>
      </c>
      <c r="B189" s="103">
        <v>172</v>
      </c>
      <c r="C189" s="104" t="s">
        <v>452</v>
      </c>
      <c r="D189" s="279" t="s">
        <v>467</v>
      </c>
      <c r="E189" s="104" t="s">
        <v>456</v>
      </c>
      <c r="F189" s="107">
        <v>506.74</v>
      </c>
      <c r="G189" s="107">
        <v>91.38</v>
      </c>
      <c r="H189" s="102" t="s">
        <v>116</v>
      </c>
      <c r="I189" s="107">
        <f>IF(H189="SI",F189-G189,F189)</f>
        <v>415.36</v>
      </c>
      <c r="J189" s="280" t="s">
        <v>455</v>
      </c>
      <c r="K189" s="103">
        <v>2021</v>
      </c>
      <c r="L189" s="103">
        <v>1857</v>
      </c>
      <c r="M189" s="104" t="s">
        <v>362</v>
      </c>
      <c r="N189" s="103">
        <v>2</v>
      </c>
      <c r="O189" s="106" t="s">
        <v>120</v>
      </c>
      <c r="P189" s="103">
        <v>1080203</v>
      </c>
      <c r="Q189" s="103">
        <v>2890</v>
      </c>
      <c r="R189" s="103">
        <v>69</v>
      </c>
      <c r="S189" s="103">
        <v>1</v>
      </c>
      <c r="T189" s="108">
        <v>2021</v>
      </c>
      <c r="U189" s="108">
        <v>125</v>
      </c>
      <c r="V189" s="108">
        <v>0</v>
      </c>
      <c r="W189" s="109" t="s">
        <v>452</v>
      </c>
      <c r="X189" s="103">
        <v>423</v>
      </c>
      <c r="Y189" s="104" t="s">
        <v>452</v>
      </c>
      <c r="Z189" s="281" t="s">
        <v>451</v>
      </c>
      <c r="AA189" s="281" t="s">
        <v>452</v>
      </c>
      <c r="AB189" s="282">
        <f>AA189-Z189</f>
        <v>-25</v>
      </c>
      <c r="AC189" s="283">
        <f>IF(AE189="SI",0,I189)</f>
        <v>415.36</v>
      </c>
      <c r="AD189" s="284">
        <f>AC189*AB189</f>
        <v>-10384</v>
      </c>
      <c r="AE189" s="285" t="s">
        <v>122</v>
      </c>
    </row>
    <row r="190" spans="1:31" ht="15">
      <c r="A190" s="103">
        <v>2021</v>
      </c>
      <c r="B190" s="103">
        <v>173</v>
      </c>
      <c r="C190" s="104" t="s">
        <v>452</v>
      </c>
      <c r="D190" s="279" t="s">
        <v>468</v>
      </c>
      <c r="E190" s="104" t="s">
        <v>456</v>
      </c>
      <c r="F190" s="107">
        <v>18.93</v>
      </c>
      <c r="G190" s="107">
        <v>3.41</v>
      </c>
      <c r="H190" s="102" t="s">
        <v>116</v>
      </c>
      <c r="I190" s="107">
        <f>IF(H190="SI",F190-G190,F190)</f>
        <v>15.52</v>
      </c>
      <c r="J190" s="280" t="s">
        <v>455</v>
      </c>
      <c r="K190" s="103">
        <v>2021</v>
      </c>
      <c r="L190" s="103">
        <v>1858</v>
      </c>
      <c r="M190" s="104" t="s">
        <v>362</v>
      </c>
      <c r="N190" s="103">
        <v>2</v>
      </c>
      <c r="O190" s="106" t="s">
        <v>120</v>
      </c>
      <c r="P190" s="103">
        <v>1010203</v>
      </c>
      <c r="Q190" s="103">
        <v>140</v>
      </c>
      <c r="R190" s="103">
        <v>22</v>
      </c>
      <c r="S190" s="103">
        <v>4</v>
      </c>
      <c r="T190" s="108">
        <v>2021</v>
      </c>
      <c r="U190" s="108">
        <v>123</v>
      </c>
      <c r="V190" s="108">
        <v>0</v>
      </c>
      <c r="W190" s="109" t="s">
        <v>452</v>
      </c>
      <c r="X190" s="103">
        <v>414</v>
      </c>
      <c r="Y190" s="104" t="s">
        <v>452</v>
      </c>
      <c r="Z190" s="281" t="s">
        <v>451</v>
      </c>
      <c r="AA190" s="281" t="s">
        <v>452</v>
      </c>
      <c r="AB190" s="282">
        <f>AA190-Z190</f>
        <v>-25</v>
      </c>
      <c r="AC190" s="283">
        <f>IF(AE190="SI",0,I190)</f>
        <v>15.52</v>
      </c>
      <c r="AD190" s="284">
        <f>AC190*AB190</f>
        <v>-388</v>
      </c>
      <c r="AE190" s="285" t="s">
        <v>122</v>
      </c>
    </row>
    <row r="191" spans="1:31" ht="15">
      <c r="A191" s="103">
        <v>2021</v>
      </c>
      <c r="B191" s="103">
        <v>174</v>
      </c>
      <c r="C191" s="104" t="s">
        <v>452</v>
      </c>
      <c r="D191" s="279" t="s">
        <v>469</v>
      </c>
      <c r="E191" s="104" t="s">
        <v>384</v>
      </c>
      <c r="F191" s="107">
        <v>317.58</v>
      </c>
      <c r="G191" s="107">
        <v>57.27</v>
      </c>
      <c r="H191" s="102" t="s">
        <v>116</v>
      </c>
      <c r="I191" s="107">
        <f>IF(H191="SI",F191-G191,F191)</f>
        <v>260.31</v>
      </c>
      <c r="J191" s="280" t="s">
        <v>455</v>
      </c>
      <c r="K191" s="103">
        <v>2021</v>
      </c>
      <c r="L191" s="103">
        <v>1926</v>
      </c>
      <c r="M191" s="104" t="s">
        <v>470</v>
      </c>
      <c r="N191" s="103">
        <v>2</v>
      </c>
      <c r="O191" s="106" t="s">
        <v>120</v>
      </c>
      <c r="P191" s="103">
        <v>1080203</v>
      </c>
      <c r="Q191" s="103">
        <v>2890</v>
      </c>
      <c r="R191" s="103">
        <v>69</v>
      </c>
      <c r="S191" s="103">
        <v>1</v>
      </c>
      <c r="T191" s="108">
        <v>2021</v>
      </c>
      <c r="U191" s="108">
        <v>125</v>
      </c>
      <c r="V191" s="108">
        <v>0</v>
      </c>
      <c r="W191" s="109" t="s">
        <v>452</v>
      </c>
      <c r="X191" s="103">
        <v>423</v>
      </c>
      <c r="Y191" s="104" t="s">
        <v>452</v>
      </c>
      <c r="Z191" s="281" t="s">
        <v>471</v>
      </c>
      <c r="AA191" s="281" t="s">
        <v>452</v>
      </c>
      <c r="AB191" s="282">
        <f>AA191-Z191</f>
        <v>-29</v>
      </c>
      <c r="AC191" s="283">
        <f>IF(AE191="SI",0,I191)</f>
        <v>260.31</v>
      </c>
      <c r="AD191" s="284">
        <f>AC191*AB191</f>
        <v>-7548.99</v>
      </c>
      <c r="AE191" s="285" t="s">
        <v>122</v>
      </c>
    </row>
    <row r="192" spans="1:31" ht="15">
      <c r="A192" s="103">
        <v>2021</v>
      </c>
      <c r="B192" s="103">
        <v>175</v>
      </c>
      <c r="C192" s="104" t="s">
        <v>452</v>
      </c>
      <c r="D192" s="279" t="s">
        <v>472</v>
      </c>
      <c r="E192" s="104" t="s">
        <v>384</v>
      </c>
      <c r="F192" s="107">
        <v>66.42</v>
      </c>
      <c r="G192" s="107">
        <v>11.98</v>
      </c>
      <c r="H192" s="102" t="s">
        <v>116</v>
      </c>
      <c r="I192" s="107">
        <f>IF(H192="SI",F192-G192,F192)</f>
        <v>54.44</v>
      </c>
      <c r="J192" s="280" t="s">
        <v>455</v>
      </c>
      <c r="K192" s="103">
        <v>2021</v>
      </c>
      <c r="L192" s="103">
        <v>1941</v>
      </c>
      <c r="M192" s="104" t="s">
        <v>470</v>
      </c>
      <c r="N192" s="103">
        <v>2</v>
      </c>
      <c r="O192" s="106" t="s">
        <v>120</v>
      </c>
      <c r="P192" s="103">
        <v>1010203</v>
      </c>
      <c r="Q192" s="103">
        <v>140</v>
      </c>
      <c r="R192" s="103">
        <v>22</v>
      </c>
      <c r="S192" s="103">
        <v>7</v>
      </c>
      <c r="T192" s="108">
        <v>2021</v>
      </c>
      <c r="U192" s="108">
        <v>116</v>
      </c>
      <c r="V192" s="108">
        <v>0</v>
      </c>
      <c r="W192" s="109" t="s">
        <v>452</v>
      </c>
      <c r="X192" s="103">
        <v>416</v>
      </c>
      <c r="Y192" s="104" t="s">
        <v>452</v>
      </c>
      <c r="Z192" s="281" t="s">
        <v>471</v>
      </c>
      <c r="AA192" s="281" t="s">
        <v>452</v>
      </c>
      <c r="AB192" s="282">
        <f>AA192-Z192</f>
        <v>-29</v>
      </c>
      <c r="AC192" s="283">
        <f>IF(AE192="SI",0,I192)</f>
        <v>54.44</v>
      </c>
      <c r="AD192" s="284">
        <f>AC192*AB192</f>
        <v>-1578.76</v>
      </c>
      <c r="AE192" s="285" t="s">
        <v>122</v>
      </c>
    </row>
    <row r="193" spans="1:31" ht="15">
      <c r="A193" s="103">
        <v>2021</v>
      </c>
      <c r="B193" s="103">
        <v>176</v>
      </c>
      <c r="C193" s="104" t="s">
        <v>452</v>
      </c>
      <c r="D193" s="279" t="s">
        <v>473</v>
      </c>
      <c r="E193" s="104" t="s">
        <v>357</v>
      </c>
      <c r="F193" s="107">
        <v>783.36</v>
      </c>
      <c r="G193" s="107">
        <v>30.13</v>
      </c>
      <c r="H193" s="102" t="s">
        <v>116</v>
      </c>
      <c r="I193" s="107">
        <f>IF(H193="SI",F193-G193,F193)</f>
        <v>753.23</v>
      </c>
      <c r="J193" s="280" t="s">
        <v>314</v>
      </c>
      <c r="K193" s="103">
        <v>2021</v>
      </c>
      <c r="L193" s="103">
        <v>1780</v>
      </c>
      <c r="M193" s="104" t="s">
        <v>456</v>
      </c>
      <c r="N193" s="103">
        <v>4</v>
      </c>
      <c r="O193" s="106" t="s">
        <v>173</v>
      </c>
      <c r="P193" s="103">
        <v>1040103</v>
      </c>
      <c r="Q193" s="103">
        <v>1460</v>
      </c>
      <c r="R193" s="103">
        <v>49</v>
      </c>
      <c r="S193" s="103">
        <v>1</v>
      </c>
      <c r="T193" s="108">
        <v>2021</v>
      </c>
      <c r="U193" s="108">
        <v>360</v>
      </c>
      <c r="V193" s="108">
        <v>0</v>
      </c>
      <c r="W193" s="109" t="s">
        <v>362</v>
      </c>
      <c r="X193" s="103">
        <v>461</v>
      </c>
      <c r="Y193" s="104" t="s">
        <v>408</v>
      </c>
      <c r="Z193" s="281" t="s">
        <v>457</v>
      </c>
      <c r="AA193" s="281" t="s">
        <v>408</v>
      </c>
      <c r="AB193" s="282">
        <f>AA193-Z193</f>
        <v>-21</v>
      </c>
      <c r="AC193" s="283">
        <f>IF(AE193="SI",0,I193)</f>
        <v>753.23</v>
      </c>
      <c r="AD193" s="284">
        <f>AC193*AB193</f>
        <v>-15817.83</v>
      </c>
      <c r="AE193" s="285" t="s">
        <v>122</v>
      </c>
    </row>
    <row r="194" spans="1:31" ht="15">
      <c r="A194" s="103">
        <v>2021</v>
      </c>
      <c r="B194" s="103">
        <v>176</v>
      </c>
      <c r="C194" s="104" t="s">
        <v>452</v>
      </c>
      <c r="D194" s="279" t="s">
        <v>473</v>
      </c>
      <c r="E194" s="104" t="s">
        <v>357</v>
      </c>
      <c r="F194" s="107">
        <v>208.8</v>
      </c>
      <c r="G194" s="107">
        <v>8.03</v>
      </c>
      <c r="H194" s="102" t="s">
        <v>116</v>
      </c>
      <c r="I194" s="107">
        <f>IF(H194="SI",F194-G194,F194)</f>
        <v>200.77</v>
      </c>
      <c r="J194" s="280" t="s">
        <v>314</v>
      </c>
      <c r="K194" s="103">
        <v>2021</v>
      </c>
      <c r="L194" s="103">
        <v>1780</v>
      </c>
      <c r="M194" s="104" t="s">
        <v>456</v>
      </c>
      <c r="N194" s="103">
        <v>4</v>
      </c>
      <c r="O194" s="106" t="s">
        <v>173</v>
      </c>
      <c r="P194" s="103">
        <v>1040103</v>
      </c>
      <c r="Q194" s="103">
        <v>1460</v>
      </c>
      <c r="R194" s="103">
        <v>49</v>
      </c>
      <c r="S194" s="103">
        <v>2</v>
      </c>
      <c r="T194" s="108">
        <v>2021</v>
      </c>
      <c r="U194" s="108">
        <v>511</v>
      </c>
      <c r="V194" s="108">
        <v>0</v>
      </c>
      <c r="W194" s="109" t="s">
        <v>362</v>
      </c>
      <c r="X194" s="103">
        <v>462</v>
      </c>
      <c r="Y194" s="104" t="s">
        <v>408</v>
      </c>
      <c r="Z194" s="281" t="s">
        <v>457</v>
      </c>
      <c r="AA194" s="281" t="s">
        <v>408</v>
      </c>
      <c r="AB194" s="282">
        <f>AA194-Z194</f>
        <v>-21</v>
      </c>
      <c r="AC194" s="283">
        <f>IF(AE194="SI",0,I194)</f>
        <v>200.77</v>
      </c>
      <c r="AD194" s="284">
        <f>AC194*AB194</f>
        <v>-4216.17</v>
      </c>
      <c r="AE194" s="285" t="s">
        <v>122</v>
      </c>
    </row>
    <row r="195" spans="1:31" ht="15">
      <c r="A195" s="103">
        <v>2021</v>
      </c>
      <c r="B195" s="103">
        <v>177</v>
      </c>
      <c r="C195" s="104" t="s">
        <v>474</v>
      </c>
      <c r="D195" s="279" t="s">
        <v>475</v>
      </c>
      <c r="E195" s="104" t="s">
        <v>442</v>
      </c>
      <c r="F195" s="107">
        <v>178.07</v>
      </c>
      <c r="G195" s="107">
        <v>13.01</v>
      </c>
      <c r="H195" s="102" t="s">
        <v>116</v>
      </c>
      <c r="I195" s="107">
        <f>IF(H195="SI",F195-G195,F195)</f>
        <v>165.06</v>
      </c>
      <c r="J195" s="280" t="s">
        <v>476</v>
      </c>
      <c r="K195" s="103">
        <v>2021</v>
      </c>
      <c r="L195" s="103">
        <v>2001</v>
      </c>
      <c r="M195" s="104" t="s">
        <v>442</v>
      </c>
      <c r="N195" s="103">
        <v>4</v>
      </c>
      <c r="O195" s="106" t="s">
        <v>173</v>
      </c>
      <c r="P195" s="103">
        <v>1050102</v>
      </c>
      <c r="Q195" s="103">
        <v>2000</v>
      </c>
      <c r="R195" s="103">
        <v>57</v>
      </c>
      <c r="S195" s="103">
        <v>5</v>
      </c>
      <c r="T195" s="108">
        <v>2021</v>
      </c>
      <c r="U195" s="108">
        <v>272</v>
      </c>
      <c r="V195" s="108">
        <v>0</v>
      </c>
      <c r="W195" s="109" t="s">
        <v>119</v>
      </c>
      <c r="X195" s="103">
        <v>477</v>
      </c>
      <c r="Y195" s="104" t="s">
        <v>477</v>
      </c>
      <c r="Z195" s="281" t="s">
        <v>478</v>
      </c>
      <c r="AA195" s="281" t="s">
        <v>477</v>
      </c>
      <c r="AB195" s="282">
        <f>AA195-Z195</f>
        <v>-26</v>
      </c>
      <c r="AC195" s="283">
        <f>IF(AE195="SI",0,I195)</f>
        <v>165.06</v>
      </c>
      <c r="AD195" s="284">
        <f>AC195*AB195</f>
        <v>-4291.56</v>
      </c>
      <c r="AE195" s="285" t="s">
        <v>122</v>
      </c>
    </row>
    <row r="196" spans="1:31" ht="15">
      <c r="A196" s="103">
        <v>2021</v>
      </c>
      <c r="B196" s="103">
        <v>178</v>
      </c>
      <c r="C196" s="104" t="s">
        <v>439</v>
      </c>
      <c r="D196" s="279" t="s">
        <v>479</v>
      </c>
      <c r="E196" s="104" t="s">
        <v>351</v>
      </c>
      <c r="F196" s="107">
        <v>5573.47</v>
      </c>
      <c r="G196" s="107">
        <v>1005.05</v>
      </c>
      <c r="H196" s="102" t="s">
        <v>116</v>
      </c>
      <c r="I196" s="107">
        <f>IF(H196="SI",F196-G196,F196)</f>
        <v>4568.42</v>
      </c>
      <c r="J196" s="280" t="s">
        <v>480</v>
      </c>
      <c r="K196" s="103">
        <v>2021</v>
      </c>
      <c r="L196" s="103">
        <v>1725</v>
      </c>
      <c r="M196" s="104" t="s">
        <v>428</v>
      </c>
      <c r="N196" s="103">
        <v>2</v>
      </c>
      <c r="O196" s="106" t="s">
        <v>120</v>
      </c>
      <c r="P196" s="103">
        <v>1090603</v>
      </c>
      <c r="Q196" s="103">
        <v>3660</v>
      </c>
      <c r="R196" s="103">
        <v>95</v>
      </c>
      <c r="S196" s="103">
        <v>1</v>
      </c>
      <c r="T196" s="108">
        <v>2021</v>
      </c>
      <c r="U196" s="108">
        <v>215</v>
      </c>
      <c r="V196" s="108">
        <v>0</v>
      </c>
      <c r="W196" s="109" t="s">
        <v>119</v>
      </c>
      <c r="X196" s="103">
        <v>478</v>
      </c>
      <c r="Y196" s="104" t="s">
        <v>439</v>
      </c>
      <c r="Z196" s="281" t="s">
        <v>481</v>
      </c>
      <c r="AA196" s="281" t="s">
        <v>439</v>
      </c>
      <c r="AB196" s="282">
        <f>AA196-Z196</f>
        <v>-7</v>
      </c>
      <c r="AC196" s="283">
        <f>IF(AE196="SI",0,I196)</f>
        <v>4568.42</v>
      </c>
      <c r="AD196" s="284">
        <f>AC196*AB196</f>
        <v>-31978.940000000002</v>
      </c>
      <c r="AE196" s="285" t="s">
        <v>122</v>
      </c>
    </row>
    <row r="197" spans="1:31" ht="15">
      <c r="A197" s="103">
        <v>2021</v>
      </c>
      <c r="B197" s="103">
        <v>179</v>
      </c>
      <c r="C197" s="104" t="s">
        <v>482</v>
      </c>
      <c r="D197" s="279" t="s">
        <v>483</v>
      </c>
      <c r="E197" s="104" t="s">
        <v>428</v>
      </c>
      <c r="F197" s="107">
        <v>793</v>
      </c>
      <c r="G197" s="107">
        <v>143</v>
      </c>
      <c r="H197" s="102" t="s">
        <v>116</v>
      </c>
      <c r="I197" s="107">
        <f>IF(H197="SI",F197-G197,F197)</f>
        <v>650</v>
      </c>
      <c r="J197" s="280" t="s">
        <v>484</v>
      </c>
      <c r="K197" s="103">
        <v>2021</v>
      </c>
      <c r="L197" s="103">
        <v>1734</v>
      </c>
      <c r="M197" s="104" t="s">
        <v>428</v>
      </c>
      <c r="N197" s="103">
        <v>3</v>
      </c>
      <c r="O197" s="106" t="s">
        <v>246</v>
      </c>
      <c r="P197" s="103">
        <v>1010303</v>
      </c>
      <c r="Q197" s="103">
        <v>250</v>
      </c>
      <c r="R197" s="103">
        <v>41</v>
      </c>
      <c r="S197" s="103">
        <v>2</v>
      </c>
      <c r="T197" s="108">
        <v>2021</v>
      </c>
      <c r="U197" s="108">
        <v>241</v>
      </c>
      <c r="V197" s="108">
        <v>0</v>
      </c>
      <c r="W197" s="109" t="s">
        <v>485</v>
      </c>
      <c r="X197" s="103">
        <v>483</v>
      </c>
      <c r="Y197" s="104" t="s">
        <v>486</v>
      </c>
      <c r="Z197" s="281" t="s">
        <v>481</v>
      </c>
      <c r="AA197" s="281" t="s">
        <v>486</v>
      </c>
      <c r="AB197" s="282">
        <f>AA197-Z197</f>
        <v>-3</v>
      </c>
      <c r="AC197" s="283">
        <f>IF(AE197="SI",0,I197)</f>
        <v>650</v>
      </c>
      <c r="AD197" s="284">
        <f>AC197*AB197</f>
        <v>-1950</v>
      </c>
      <c r="AE197" s="285" t="s">
        <v>122</v>
      </c>
    </row>
    <row r="198" spans="1:31" ht="15">
      <c r="A198" s="103">
        <v>2021</v>
      </c>
      <c r="B198" s="103">
        <v>180</v>
      </c>
      <c r="C198" s="104" t="s">
        <v>482</v>
      </c>
      <c r="D198" s="279" t="s">
        <v>487</v>
      </c>
      <c r="E198" s="104" t="s">
        <v>443</v>
      </c>
      <c r="F198" s="107">
        <v>-793</v>
      </c>
      <c r="G198" s="107">
        <v>-143</v>
      </c>
      <c r="H198" s="102" t="s">
        <v>116</v>
      </c>
      <c r="I198" s="107">
        <f>IF(H198="SI",F198-G198,F198)</f>
        <v>-650</v>
      </c>
      <c r="J198" s="280" t="s">
        <v>484</v>
      </c>
      <c r="K198" s="103">
        <v>2021</v>
      </c>
      <c r="L198" s="103">
        <v>1849</v>
      </c>
      <c r="M198" s="104" t="s">
        <v>384</v>
      </c>
      <c r="N198" s="103">
        <v>3</v>
      </c>
      <c r="O198" s="106" t="s">
        <v>246</v>
      </c>
      <c r="P198" s="103">
        <v>1010303</v>
      </c>
      <c r="Q198" s="103">
        <v>250</v>
      </c>
      <c r="R198" s="103">
        <v>41</v>
      </c>
      <c r="S198" s="103">
        <v>2</v>
      </c>
      <c r="T198" s="108">
        <v>2021</v>
      </c>
      <c r="U198" s="108">
        <v>241</v>
      </c>
      <c r="V198" s="108">
        <v>0</v>
      </c>
      <c r="W198" s="109" t="s">
        <v>485</v>
      </c>
      <c r="X198" s="103">
        <v>483</v>
      </c>
      <c r="Y198" s="104" t="s">
        <v>486</v>
      </c>
      <c r="Z198" s="281" t="s">
        <v>448</v>
      </c>
      <c r="AA198" s="281" t="s">
        <v>486</v>
      </c>
      <c r="AB198" s="282">
        <f>AA198-Z198</f>
        <v>-11</v>
      </c>
      <c r="AC198" s="283">
        <f>IF(AE198="SI",0,I198)</f>
        <v>-650</v>
      </c>
      <c r="AD198" s="284">
        <f>AC198*AB198</f>
        <v>7150</v>
      </c>
      <c r="AE198" s="285" t="s">
        <v>122</v>
      </c>
    </row>
    <row r="199" spans="1:31" ht="15">
      <c r="A199" s="103">
        <v>2021</v>
      </c>
      <c r="B199" s="103">
        <v>181</v>
      </c>
      <c r="C199" s="104" t="s">
        <v>482</v>
      </c>
      <c r="D199" s="279" t="s">
        <v>488</v>
      </c>
      <c r="E199" s="104" t="s">
        <v>456</v>
      </c>
      <c r="F199" s="107">
        <v>793</v>
      </c>
      <c r="G199" s="107">
        <v>143</v>
      </c>
      <c r="H199" s="102" t="s">
        <v>116</v>
      </c>
      <c r="I199" s="107">
        <f>IF(H199="SI",F199-G199,F199)</f>
        <v>650</v>
      </c>
      <c r="J199" s="280" t="s">
        <v>484</v>
      </c>
      <c r="K199" s="103">
        <v>2021</v>
      </c>
      <c r="L199" s="103">
        <v>1827</v>
      </c>
      <c r="M199" s="104" t="s">
        <v>443</v>
      </c>
      <c r="N199" s="103">
        <v>2</v>
      </c>
      <c r="O199" s="106" t="s">
        <v>120</v>
      </c>
      <c r="P199" s="103">
        <v>1010303</v>
      </c>
      <c r="Q199" s="103">
        <v>250</v>
      </c>
      <c r="R199" s="103">
        <v>41</v>
      </c>
      <c r="S199" s="103">
        <v>2</v>
      </c>
      <c r="T199" s="108">
        <v>2021</v>
      </c>
      <c r="U199" s="108">
        <v>241</v>
      </c>
      <c r="V199" s="108">
        <v>0</v>
      </c>
      <c r="W199" s="109" t="s">
        <v>485</v>
      </c>
      <c r="X199" s="103">
        <v>483</v>
      </c>
      <c r="Y199" s="104" t="s">
        <v>486</v>
      </c>
      <c r="Z199" s="281" t="s">
        <v>461</v>
      </c>
      <c r="AA199" s="281" t="s">
        <v>486</v>
      </c>
      <c r="AB199" s="282">
        <f>AA199-Z199</f>
        <v>-10</v>
      </c>
      <c r="AC199" s="283">
        <f>IF(AE199="SI",0,I199)</f>
        <v>650</v>
      </c>
      <c r="AD199" s="284">
        <f>AC199*AB199</f>
        <v>-6500</v>
      </c>
      <c r="AE199" s="285" t="s">
        <v>122</v>
      </c>
    </row>
    <row r="200" spans="1:31" ht="15">
      <c r="A200" s="103">
        <v>2021</v>
      </c>
      <c r="B200" s="103">
        <v>182</v>
      </c>
      <c r="C200" s="104" t="s">
        <v>457</v>
      </c>
      <c r="D200" s="279" t="s">
        <v>489</v>
      </c>
      <c r="E200" s="104" t="s">
        <v>435</v>
      </c>
      <c r="F200" s="107">
        <v>1000</v>
      </c>
      <c r="G200" s="107">
        <v>0</v>
      </c>
      <c r="H200" s="102" t="s">
        <v>122</v>
      </c>
      <c r="I200" s="107">
        <f>IF(H200="SI",F200-G200,F200)</f>
        <v>1000</v>
      </c>
      <c r="J200" s="280" t="s">
        <v>490</v>
      </c>
      <c r="K200" s="103">
        <v>2021</v>
      </c>
      <c r="L200" s="103">
        <v>1722</v>
      </c>
      <c r="M200" s="104" t="s">
        <v>428</v>
      </c>
      <c r="N200" s="103">
        <v>3</v>
      </c>
      <c r="O200" s="106" t="s">
        <v>246</v>
      </c>
      <c r="P200" s="103">
        <v>1010803</v>
      </c>
      <c r="Q200" s="103">
        <v>800</v>
      </c>
      <c r="R200" s="103">
        <v>41</v>
      </c>
      <c r="S200" s="103">
        <v>5</v>
      </c>
      <c r="T200" s="108">
        <v>2020</v>
      </c>
      <c r="U200" s="108">
        <v>407</v>
      </c>
      <c r="V200" s="108">
        <v>0</v>
      </c>
      <c r="W200" s="109" t="s">
        <v>119</v>
      </c>
      <c r="X200" s="103">
        <v>489</v>
      </c>
      <c r="Y200" s="104" t="s">
        <v>491</v>
      </c>
      <c r="Z200" s="281" t="s">
        <v>481</v>
      </c>
      <c r="AA200" s="281" t="s">
        <v>491</v>
      </c>
      <c r="AB200" s="282">
        <f>AA200-Z200</f>
        <v>5</v>
      </c>
      <c r="AC200" s="283">
        <f>IF(AE200="SI",0,I200)</f>
        <v>1000</v>
      </c>
      <c r="AD200" s="284">
        <f>AC200*AB200</f>
        <v>5000</v>
      </c>
      <c r="AE200" s="285" t="s">
        <v>122</v>
      </c>
    </row>
    <row r="201" spans="1:31" ht="15">
      <c r="A201" s="103">
        <v>2021</v>
      </c>
      <c r="B201" s="103">
        <v>183</v>
      </c>
      <c r="C201" s="104" t="s">
        <v>461</v>
      </c>
      <c r="D201" s="279" t="s">
        <v>492</v>
      </c>
      <c r="E201" s="104" t="s">
        <v>486</v>
      </c>
      <c r="F201" s="107">
        <v>5354.62</v>
      </c>
      <c r="G201" s="107">
        <v>965.59</v>
      </c>
      <c r="H201" s="102" t="s">
        <v>116</v>
      </c>
      <c r="I201" s="107">
        <f>IF(H201="SI",F201-G201,F201)</f>
        <v>4389.03</v>
      </c>
      <c r="J201" s="280" t="s">
        <v>480</v>
      </c>
      <c r="K201" s="103">
        <v>2021</v>
      </c>
      <c r="L201" s="103">
        <v>2154</v>
      </c>
      <c r="M201" s="104" t="s">
        <v>481</v>
      </c>
      <c r="N201" s="103">
        <v>2</v>
      </c>
      <c r="O201" s="106" t="s">
        <v>120</v>
      </c>
      <c r="P201" s="103">
        <v>1090603</v>
      </c>
      <c r="Q201" s="103">
        <v>3660</v>
      </c>
      <c r="R201" s="103">
        <v>95</v>
      </c>
      <c r="S201" s="103">
        <v>1</v>
      </c>
      <c r="T201" s="108">
        <v>2021</v>
      </c>
      <c r="U201" s="108">
        <v>215</v>
      </c>
      <c r="V201" s="108">
        <v>0</v>
      </c>
      <c r="W201" s="109" t="s">
        <v>119</v>
      </c>
      <c r="X201" s="103">
        <v>491</v>
      </c>
      <c r="Y201" s="104" t="s">
        <v>461</v>
      </c>
      <c r="Z201" s="281" t="s">
        <v>493</v>
      </c>
      <c r="AA201" s="281" t="s">
        <v>461</v>
      </c>
      <c r="AB201" s="282">
        <f>AA201-Z201</f>
        <v>-23</v>
      </c>
      <c r="AC201" s="283">
        <f>IF(AE201="SI",0,I201)</f>
        <v>4389.03</v>
      </c>
      <c r="AD201" s="284">
        <f>AC201*AB201</f>
        <v>-100947.68999999999</v>
      </c>
      <c r="AE201" s="285" t="s">
        <v>122</v>
      </c>
    </row>
    <row r="202" spans="1:31" ht="15">
      <c r="A202" s="103">
        <v>2021</v>
      </c>
      <c r="B202" s="103">
        <v>184</v>
      </c>
      <c r="C202" s="104" t="s">
        <v>461</v>
      </c>
      <c r="D202" s="279" t="s">
        <v>494</v>
      </c>
      <c r="E202" s="104" t="s">
        <v>486</v>
      </c>
      <c r="F202" s="107">
        <v>236.13</v>
      </c>
      <c r="G202" s="107">
        <v>42.58</v>
      </c>
      <c r="H202" s="102" t="s">
        <v>116</v>
      </c>
      <c r="I202" s="107">
        <f>IF(H202="SI",F202-G202,F202)</f>
        <v>193.55</v>
      </c>
      <c r="J202" s="280" t="s">
        <v>128</v>
      </c>
      <c r="K202" s="103">
        <v>2021</v>
      </c>
      <c r="L202" s="103">
        <v>2158</v>
      </c>
      <c r="M202" s="104" t="s">
        <v>481</v>
      </c>
      <c r="N202" s="103">
        <v>2</v>
      </c>
      <c r="O202" s="106" t="s">
        <v>120</v>
      </c>
      <c r="P202" s="103">
        <v>1080102</v>
      </c>
      <c r="Q202" s="103">
        <v>2770</v>
      </c>
      <c r="R202" s="103">
        <v>65</v>
      </c>
      <c r="S202" s="103">
        <v>1</v>
      </c>
      <c r="T202" s="108">
        <v>2021</v>
      </c>
      <c r="U202" s="108">
        <v>231</v>
      </c>
      <c r="V202" s="108">
        <v>0</v>
      </c>
      <c r="W202" s="109" t="s">
        <v>119</v>
      </c>
      <c r="X202" s="103">
        <v>492</v>
      </c>
      <c r="Y202" s="104" t="s">
        <v>461</v>
      </c>
      <c r="Z202" s="281" t="s">
        <v>493</v>
      </c>
      <c r="AA202" s="281" t="s">
        <v>461</v>
      </c>
      <c r="AB202" s="282">
        <f>AA202-Z202</f>
        <v>-23</v>
      </c>
      <c r="AC202" s="283">
        <f>IF(AE202="SI",0,I202)</f>
        <v>193.55</v>
      </c>
      <c r="AD202" s="284">
        <f>AC202*AB202</f>
        <v>-4451.650000000001</v>
      </c>
      <c r="AE202" s="285" t="s">
        <v>122</v>
      </c>
    </row>
    <row r="203" spans="1:31" ht="15">
      <c r="A203" s="103">
        <v>2021</v>
      </c>
      <c r="B203" s="103">
        <v>185</v>
      </c>
      <c r="C203" s="104" t="s">
        <v>461</v>
      </c>
      <c r="D203" s="279" t="s">
        <v>495</v>
      </c>
      <c r="E203" s="104" t="s">
        <v>456</v>
      </c>
      <c r="F203" s="107">
        <v>810.2</v>
      </c>
      <c r="G203" s="107">
        <v>146.1</v>
      </c>
      <c r="H203" s="102" t="s">
        <v>116</v>
      </c>
      <c r="I203" s="107">
        <f>IF(H203="SI",F203-G203,F203)</f>
        <v>664.1</v>
      </c>
      <c r="J203" s="280" t="s">
        <v>236</v>
      </c>
      <c r="K203" s="103">
        <v>2021</v>
      </c>
      <c r="L203" s="103">
        <v>1826</v>
      </c>
      <c r="M203" s="104" t="s">
        <v>443</v>
      </c>
      <c r="N203" s="103">
        <v>2</v>
      </c>
      <c r="O203" s="106" t="s">
        <v>120</v>
      </c>
      <c r="P203" s="103">
        <v>1090603</v>
      </c>
      <c r="Q203" s="103">
        <v>3660</v>
      </c>
      <c r="R203" s="103">
        <v>72</v>
      </c>
      <c r="S203" s="103">
        <v>1</v>
      </c>
      <c r="T203" s="108">
        <v>2021</v>
      </c>
      <c r="U203" s="108">
        <v>254</v>
      </c>
      <c r="V203" s="108">
        <v>0</v>
      </c>
      <c r="W203" s="109" t="s">
        <v>119</v>
      </c>
      <c r="X203" s="103">
        <v>493</v>
      </c>
      <c r="Y203" s="104" t="s">
        <v>461</v>
      </c>
      <c r="Z203" s="281" t="s">
        <v>461</v>
      </c>
      <c r="AA203" s="281" t="s">
        <v>461</v>
      </c>
      <c r="AB203" s="282">
        <f>AA203-Z203</f>
        <v>0</v>
      </c>
      <c r="AC203" s="283">
        <f>IF(AE203="SI",0,I203)</f>
        <v>664.1</v>
      </c>
      <c r="AD203" s="284">
        <f>AC203*AB203</f>
        <v>0</v>
      </c>
      <c r="AE203" s="285" t="s">
        <v>122</v>
      </c>
    </row>
    <row r="204" spans="1:31" ht="15">
      <c r="A204" s="103">
        <v>2021</v>
      </c>
      <c r="B204" s="103">
        <v>186</v>
      </c>
      <c r="C204" s="104" t="s">
        <v>461</v>
      </c>
      <c r="D204" s="279" t="s">
        <v>496</v>
      </c>
      <c r="E204" s="104" t="s">
        <v>497</v>
      </c>
      <c r="F204" s="107">
        <v>810.2</v>
      </c>
      <c r="G204" s="107">
        <v>146.1</v>
      </c>
      <c r="H204" s="102" t="s">
        <v>116</v>
      </c>
      <c r="I204" s="107">
        <f>IF(H204="SI",F204-G204,F204)</f>
        <v>664.1</v>
      </c>
      <c r="J204" s="280" t="s">
        <v>236</v>
      </c>
      <c r="K204" s="103">
        <v>2021</v>
      </c>
      <c r="L204" s="103">
        <v>2200</v>
      </c>
      <c r="M204" s="104" t="s">
        <v>498</v>
      </c>
      <c r="N204" s="103">
        <v>2</v>
      </c>
      <c r="O204" s="106" t="s">
        <v>120</v>
      </c>
      <c r="P204" s="103">
        <v>1090603</v>
      </c>
      <c r="Q204" s="103">
        <v>3660</v>
      </c>
      <c r="R204" s="103">
        <v>72</v>
      </c>
      <c r="S204" s="103">
        <v>1</v>
      </c>
      <c r="T204" s="108">
        <v>2021</v>
      </c>
      <c r="U204" s="108">
        <v>254</v>
      </c>
      <c r="V204" s="108">
        <v>0</v>
      </c>
      <c r="W204" s="109" t="s">
        <v>119</v>
      </c>
      <c r="X204" s="103">
        <v>494</v>
      </c>
      <c r="Y204" s="104" t="s">
        <v>461</v>
      </c>
      <c r="Z204" s="281" t="s">
        <v>499</v>
      </c>
      <c r="AA204" s="281" t="s">
        <v>461</v>
      </c>
      <c r="AB204" s="282">
        <f>AA204-Z204</f>
        <v>-27</v>
      </c>
      <c r="AC204" s="283">
        <f>IF(AE204="SI",0,I204)</f>
        <v>664.1</v>
      </c>
      <c r="AD204" s="284">
        <f>AC204*AB204</f>
        <v>-17930.7</v>
      </c>
      <c r="AE204" s="285" t="s">
        <v>122</v>
      </c>
    </row>
    <row r="205" spans="1:31" ht="15">
      <c r="A205" s="103">
        <v>2021</v>
      </c>
      <c r="B205" s="103">
        <v>187</v>
      </c>
      <c r="C205" s="104" t="s">
        <v>461</v>
      </c>
      <c r="D205" s="279" t="s">
        <v>500</v>
      </c>
      <c r="E205" s="104" t="s">
        <v>403</v>
      </c>
      <c r="F205" s="107">
        <v>822.41</v>
      </c>
      <c r="G205" s="107">
        <v>148.3</v>
      </c>
      <c r="H205" s="102" t="s">
        <v>116</v>
      </c>
      <c r="I205" s="107">
        <f>IF(H205="SI",F205-G205,F205)</f>
        <v>674.1099999999999</v>
      </c>
      <c r="J205" s="280" t="s">
        <v>501</v>
      </c>
      <c r="K205" s="103">
        <v>2021</v>
      </c>
      <c r="L205" s="103">
        <v>2027</v>
      </c>
      <c r="M205" s="104" t="s">
        <v>477</v>
      </c>
      <c r="N205" s="103">
        <v>2</v>
      </c>
      <c r="O205" s="106" t="s">
        <v>120</v>
      </c>
      <c r="P205" s="103">
        <v>1080103</v>
      </c>
      <c r="Q205" s="103">
        <v>2780</v>
      </c>
      <c r="R205" s="103">
        <v>66</v>
      </c>
      <c r="S205" s="103">
        <v>8</v>
      </c>
      <c r="T205" s="108">
        <v>2021</v>
      </c>
      <c r="U205" s="108">
        <v>256</v>
      </c>
      <c r="V205" s="108">
        <v>0</v>
      </c>
      <c r="W205" s="109" t="s">
        <v>119</v>
      </c>
      <c r="X205" s="103">
        <v>495</v>
      </c>
      <c r="Y205" s="104" t="s">
        <v>461</v>
      </c>
      <c r="Z205" s="281" t="s">
        <v>502</v>
      </c>
      <c r="AA205" s="281" t="s">
        <v>461</v>
      </c>
      <c r="AB205" s="282">
        <f>AA205-Z205</f>
        <v>-13</v>
      </c>
      <c r="AC205" s="283">
        <f>IF(AE205="SI",0,I205)</f>
        <v>674.1099999999999</v>
      </c>
      <c r="AD205" s="284">
        <f>AC205*AB205</f>
        <v>-8763.429999999998</v>
      </c>
      <c r="AE205" s="285" t="s">
        <v>122</v>
      </c>
    </row>
    <row r="206" spans="1:31" ht="15">
      <c r="A206" s="103">
        <v>2021</v>
      </c>
      <c r="B206" s="103">
        <v>188</v>
      </c>
      <c r="C206" s="104" t="s">
        <v>461</v>
      </c>
      <c r="D206" s="279" t="s">
        <v>503</v>
      </c>
      <c r="E206" s="104" t="s">
        <v>452</v>
      </c>
      <c r="F206" s="107">
        <v>5878.33</v>
      </c>
      <c r="G206" s="107">
        <v>1060.03</v>
      </c>
      <c r="H206" s="102" t="s">
        <v>116</v>
      </c>
      <c r="I206" s="107">
        <f>IF(H206="SI",F206-G206,F206)</f>
        <v>4818.3</v>
      </c>
      <c r="J206" s="280" t="s">
        <v>504</v>
      </c>
      <c r="K206" s="103">
        <v>2021</v>
      </c>
      <c r="L206" s="103">
        <v>1971</v>
      </c>
      <c r="M206" s="104" t="s">
        <v>452</v>
      </c>
      <c r="N206" s="103">
        <v>2</v>
      </c>
      <c r="O206" s="106" t="s">
        <v>120</v>
      </c>
      <c r="P206" s="103">
        <v>2090101</v>
      </c>
      <c r="Q206" s="103">
        <v>8530</v>
      </c>
      <c r="R206" s="103">
        <v>152</v>
      </c>
      <c r="S206" s="103">
        <v>7</v>
      </c>
      <c r="T206" s="108">
        <v>2021</v>
      </c>
      <c r="U206" s="108">
        <v>218</v>
      </c>
      <c r="V206" s="108">
        <v>0</v>
      </c>
      <c r="W206" s="109" t="s">
        <v>119</v>
      </c>
      <c r="X206" s="103">
        <v>496</v>
      </c>
      <c r="Y206" s="104" t="s">
        <v>461</v>
      </c>
      <c r="Z206" s="281" t="s">
        <v>505</v>
      </c>
      <c r="AA206" s="281" t="s">
        <v>461</v>
      </c>
      <c r="AB206" s="282">
        <f>AA206-Z206</f>
        <v>-7</v>
      </c>
      <c r="AC206" s="283">
        <f>IF(AE206="SI",0,I206)</f>
        <v>4818.3</v>
      </c>
      <c r="AD206" s="284">
        <f>AC206*AB206</f>
        <v>-33728.1</v>
      </c>
      <c r="AE206" s="285" t="s">
        <v>122</v>
      </c>
    </row>
    <row r="207" spans="1:31" ht="15">
      <c r="A207" s="103">
        <v>2021</v>
      </c>
      <c r="B207" s="103">
        <v>189</v>
      </c>
      <c r="C207" s="104" t="s">
        <v>461</v>
      </c>
      <c r="D207" s="279" t="s">
        <v>506</v>
      </c>
      <c r="E207" s="104" t="s">
        <v>357</v>
      </c>
      <c r="F207" s="107">
        <v>366</v>
      </c>
      <c r="G207" s="107">
        <v>66</v>
      </c>
      <c r="H207" s="102" t="s">
        <v>116</v>
      </c>
      <c r="I207" s="107">
        <f>IF(H207="SI",F207-G207,F207)</f>
        <v>300</v>
      </c>
      <c r="J207" s="280" t="s">
        <v>507</v>
      </c>
      <c r="K207" s="103">
        <v>2021</v>
      </c>
      <c r="L207" s="103">
        <v>1791</v>
      </c>
      <c r="M207" s="104" t="s">
        <v>456</v>
      </c>
      <c r="N207" s="103">
        <v>2</v>
      </c>
      <c r="O207" s="106" t="s">
        <v>120</v>
      </c>
      <c r="P207" s="103">
        <v>1010203</v>
      </c>
      <c r="Q207" s="103">
        <v>140</v>
      </c>
      <c r="R207" s="103">
        <v>22</v>
      </c>
      <c r="S207" s="103">
        <v>1</v>
      </c>
      <c r="T207" s="108">
        <v>2020</v>
      </c>
      <c r="U207" s="108">
        <v>382</v>
      </c>
      <c r="V207" s="108">
        <v>0</v>
      </c>
      <c r="W207" s="109" t="s">
        <v>119</v>
      </c>
      <c r="X207" s="103">
        <v>497</v>
      </c>
      <c r="Y207" s="104" t="s">
        <v>461</v>
      </c>
      <c r="Z207" s="281" t="s">
        <v>457</v>
      </c>
      <c r="AA207" s="281" t="s">
        <v>461</v>
      </c>
      <c r="AB207" s="282">
        <f>AA207-Z207</f>
        <v>1</v>
      </c>
      <c r="AC207" s="283">
        <f>IF(AE207="SI",0,I207)</f>
        <v>300</v>
      </c>
      <c r="AD207" s="284">
        <f>AC207*AB207</f>
        <v>300</v>
      </c>
      <c r="AE207" s="285" t="s">
        <v>122</v>
      </c>
    </row>
    <row r="208" spans="1:31" ht="15">
      <c r="A208" s="103">
        <v>2021</v>
      </c>
      <c r="B208" s="103">
        <v>190</v>
      </c>
      <c r="C208" s="104" t="s">
        <v>461</v>
      </c>
      <c r="D208" s="279" t="s">
        <v>508</v>
      </c>
      <c r="E208" s="104" t="s">
        <v>474</v>
      </c>
      <c r="F208" s="107">
        <v>5099.6</v>
      </c>
      <c r="G208" s="107">
        <v>919.6</v>
      </c>
      <c r="H208" s="102" t="s">
        <v>116</v>
      </c>
      <c r="I208" s="107">
        <f>IF(H208="SI",F208-G208,F208)</f>
        <v>4180</v>
      </c>
      <c r="J208" s="280" t="s">
        <v>509</v>
      </c>
      <c r="K208" s="103">
        <v>2021</v>
      </c>
      <c r="L208" s="103">
        <v>2064</v>
      </c>
      <c r="M208" s="104" t="s">
        <v>510</v>
      </c>
      <c r="N208" s="103">
        <v>2</v>
      </c>
      <c r="O208" s="106" t="s">
        <v>120</v>
      </c>
      <c r="P208" s="103">
        <v>1080103</v>
      </c>
      <c r="Q208" s="103">
        <v>2780</v>
      </c>
      <c r="R208" s="103">
        <v>66</v>
      </c>
      <c r="S208" s="103">
        <v>6</v>
      </c>
      <c r="T208" s="108">
        <v>2021</v>
      </c>
      <c r="U208" s="108">
        <v>216</v>
      </c>
      <c r="V208" s="108">
        <v>0</v>
      </c>
      <c r="W208" s="109" t="s">
        <v>119</v>
      </c>
      <c r="X208" s="103">
        <v>498</v>
      </c>
      <c r="Y208" s="104" t="s">
        <v>461</v>
      </c>
      <c r="Z208" s="281" t="s">
        <v>511</v>
      </c>
      <c r="AA208" s="281" t="s">
        <v>461</v>
      </c>
      <c r="AB208" s="282">
        <f>AA208-Z208</f>
        <v>-15</v>
      </c>
      <c r="AC208" s="283">
        <f>IF(AE208="SI",0,I208)</f>
        <v>4180</v>
      </c>
      <c r="AD208" s="284">
        <f>AC208*AB208</f>
        <v>-62700</v>
      </c>
      <c r="AE208" s="285" t="s">
        <v>122</v>
      </c>
    </row>
    <row r="209" spans="1:31" ht="15">
      <c r="A209" s="103">
        <v>2021</v>
      </c>
      <c r="B209" s="103">
        <v>191</v>
      </c>
      <c r="C209" s="104" t="s">
        <v>461</v>
      </c>
      <c r="D209" s="279" t="s">
        <v>512</v>
      </c>
      <c r="E209" s="104" t="s">
        <v>482</v>
      </c>
      <c r="F209" s="107">
        <v>89.1</v>
      </c>
      <c r="G209" s="107">
        <v>16.07</v>
      </c>
      <c r="H209" s="102" t="s">
        <v>116</v>
      </c>
      <c r="I209" s="107">
        <f>IF(H209="SI",F209-G209,F209)</f>
        <v>73.03</v>
      </c>
      <c r="J209" s="280" t="s">
        <v>340</v>
      </c>
      <c r="K209" s="103">
        <v>2021</v>
      </c>
      <c r="L209" s="103">
        <v>2156</v>
      </c>
      <c r="M209" s="104" t="s">
        <v>481</v>
      </c>
      <c r="N209" s="103">
        <v>2</v>
      </c>
      <c r="O209" s="106" t="s">
        <v>120</v>
      </c>
      <c r="P209" s="103">
        <v>1090202</v>
      </c>
      <c r="Q209" s="103">
        <v>3210</v>
      </c>
      <c r="R209" s="103">
        <v>25</v>
      </c>
      <c r="S209" s="103">
        <v>9</v>
      </c>
      <c r="T209" s="108">
        <v>2021</v>
      </c>
      <c r="U209" s="108">
        <v>135</v>
      </c>
      <c r="V209" s="108">
        <v>0</v>
      </c>
      <c r="W209" s="109" t="s">
        <v>119</v>
      </c>
      <c r="X209" s="103">
        <v>499</v>
      </c>
      <c r="Y209" s="104" t="s">
        <v>461</v>
      </c>
      <c r="Z209" s="281" t="s">
        <v>493</v>
      </c>
      <c r="AA209" s="281" t="s">
        <v>461</v>
      </c>
      <c r="AB209" s="282">
        <f>AA209-Z209</f>
        <v>-23</v>
      </c>
      <c r="AC209" s="283">
        <f>IF(AE209="SI",0,I209)</f>
        <v>73.03</v>
      </c>
      <c r="AD209" s="284">
        <f>AC209*AB209</f>
        <v>-1679.69</v>
      </c>
      <c r="AE209" s="285" t="s">
        <v>122</v>
      </c>
    </row>
    <row r="210" spans="1:31" ht="15">
      <c r="A210" s="103">
        <v>2021</v>
      </c>
      <c r="B210" s="103">
        <v>192</v>
      </c>
      <c r="C210" s="104" t="s">
        <v>513</v>
      </c>
      <c r="D210" s="279" t="s">
        <v>514</v>
      </c>
      <c r="E210" s="104" t="s">
        <v>386</v>
      </c>
      <c r="F210" s="107">
        <v>80</v>
      </c>
      <c r="G210" s="107">
        <v>0</v>
      </c>
      <c r="H210" s="102" t="s">
        <v>122</v>
      </c>
      <c r="I210" s="107">
        <f>IF(H210="SI",F210-G210,F210)</f>
        <v>80</v>
      </c>
      <c r="J210" s="280" t="s">
        <v>119</v>
      </c>
      <c r="K210" s="103">
        <v>2021</v>
      </c>
      <c r="L210" s="103">
        <v>1939</v>
      </c>
      <c r="M210" s="104" t="s">
        <v>470</v>
      </c>
      <c r="N210" s="103">
        <v>3</v>
      </c>
      <c r="O210" s="106" t="s">
        <v>246</v>
      </c>
      <c r="P210" s="103">
        <v>1010303</v>
      </c>
      <c r="Q210" s="103">
        <v>250</v>
      </c>
      <c r="R210" s="103">
        <v>27</v>
      </c>
      <c r="S210" s="103">
        <v>2</v>
      </c>
      <c r="T210" s="108">
        <v>2021</v>
      </c>
      <c r="U210" s="108">
        <v>301</v>
      </c>
      <c r="V210" s="108">
        <v>0</v>
      </c>
      <c r="W210" s="109" t="s">
        <v>119</v>
      </c>
      <c r="X210" s="103">
        <v>508</v>
      </c>
      <c r="Y210" s="104" t="s">
        <v>513</v>
      </c>
      <c r="Z210" s="281" t="s">
        <v>471</v>
      </c>
      <c r="AA210" s="281" t="s">
        <v>513</v>
      </c>
      <c r="AB210" s="282">
        <f>AA210-Z210</f>
        <v>-1</v>
      </c>
      <c r="AC210" s="283">
        <f>IF(AE210="SI",0,I210)</f>
        <v>80</v>
      </c>
      <c r="AD210" s="284">
        <f>AC210*AB210</f>
        <v>-80</v>
      </c>
      <c r="AE210" s="285" t="s">
        <v>122</v>
      </c>
    </row>
    <row r="211" spans="1:31" ht="15">
      <c r="A211" s="103">
        <v>2021</v>
      </c>
      <c r="B211" s="103">
        <v>193</v>
      </c>
      <c r="C211" s="104" t="s">
        <v>513</v>
      </c>
      <c r="D211" s="279" t="s">
        <v>515</v>
      </c>
      <c r="E211" s="104" t="s">
        <v>452</v>
      </c>
      <c r="F211" s="107">
        <v>12779.51</v>
      </c>
      <c r="G211" s="107">
        <v>1161.77</v>
      </c>
      <c r="H211" s="102" t="s">
        <v>116</v>
      </c>
      <c r="I211" s="107">
        <f>IF(H211="SI",F211-G211,F211)</f>
        <v>11617.74</v>
      </c>
      <c r="J211" s="280" t="s">
        <v>119</v>
      </c>
      <c r="K211" s="103">
        <v>2021</v>
      </c>
      <c r="L211" s="103">
        <v>1970</v>
      </c>
      <c r="M211" s="104" t="s">
        <v>452</v>
      </c>
      <c r="N211" s="103">
        <v>2</v>
      </c>
      <c r="O211" s="106" t="s">
        <v>120</v>
      </c>
      <c r="P211" s="103">
        <v>2080101</v>
      </c>
      <c r="Q211" s="103">
        <v>8230</v>
      </c>
      <c r="R211" s="103">
        <v>119</v>
      </c>
      <c r="S211" s="103">
        <v>12</v>
      </c>
      <c r="T211" s="108">
        <v>2021</v>
      </c>
      <c r="U211" s="108">
        <v>166</v>
      </c>
      <c r="V211" s="108">
        <v>0</v>
      </c>
      <c r="W211" s="109" t="s">
        <v>119</v>
      </c>
      <c r="X211" s="103">
        <v>510</v>
      </c>
      <c r="Y211" s="104" t="s">
        <v>513</v>
      </c>
      <c r="Z211" s="281" t="s">
        <v>505</v>
      </c>
      <c r="AA211" s="281" t="s">
        <v>513</v>
      </c>
      <c r="AB211" s="282">
        <f>AA211-Z211</f>
        <v>-2</v>
      </c>
      <c r="AC211" s="283">
        <f>IF(AE211="SI",0,I211)</f>
        <v>11617.74</v>
      </c>
      <c r="AD211" s="284">
        <f>AC211*AB211</f>
        <v>-23235.48</v>
      </c>
      <c r="AE211" s="285" t="s">
        <v>122</v>
      </c>
    </row>
    <row r="212" spans="1:31" ht="15">
      <c r="A212" s="103">
        <v>2021</v>
      </c>
      <c r="B212" s="103">
        <v>194</v>
      </c>
      <c r="C212" s="104" t="s">
        <v>513</v>
      </c>
      <c r="D212" s="279" t="s">
        <v>516</v>
      </c>
      <c r="E212" s="104" t="s">
        <v>491</v>
      </c>
      <c r="F212" s="107">
        <v>18.93</v>
      </c>
      <c r="G212" s="107">
        <v>3.41</v>
      </c>
      <c r="H212" s="102" t="s">
        <v>116</v>
      </c>
      <c r="I212" s="107">
        <f>IF(H212="SI",F212-G212,F212)</f>
        <v>15.52</v>
      </c>
      <c r="J212" s="280" t="s">
        <v>455</v>
      </c>
      <c r="K212" s="103">
        <v>2021</v>
      </c>
      <c r="L212" s="103">
        <v>2245</v>
      </c>
      <c r="M212" s="104" t="s">
        <v>461</v>
      </c>
      <c r="N212" s="103">
        <v>2</v>
      </c>
      <c r="O212" s="106" t="s">
        <v>120</v>
      </c>
      <c r="P212" s="103">
        <v>1010203</v>
      </c>
      <c r="Q212" s="103">
        <v>140</v>
      </c>
      <c r="R212" s="103">
        <v>22</v>
      </c>
      <c r="S212" s="103">
        <v>4</v>
      </c>
      <c r="T212" s="108">
        <v>2021</v>
      </c>
      <c r="U212" s="108">
        <v>123</v>
      </c>
      <c r="V212" s="108">
        <v>0</v>
      </c>
      <c r="W212" s="109" t="s">
        <v>513</v>
      </c>
      <c r="X212" s="103">
        <v>512</v>
      </c>
      <c r="Y212" s="104" t="s">
        <v>471</v>
      </c>
      <c r="Z212" s="281" t="s">
        <v>517</v>
      </c>
      <c r="AA212" s="281" t="s">
        <v>471</v>
      </c>
      <c r="AB212" s="282">
        <f>AA212-Z212</f>
        <v>-24</v>
      </c>
      <c r="AC212" s="283">
        <f>IF(AE212="SI",0,I212)</f>
        <v>15.52</v>
      </c>
      <c r="AD212" s="284">
        <f>AC212*AB212</f>
        <v>-372.48</v>
      </c>
      <c r="AE212" s="285" t="s">
        <v>122</v>
      </c>
    </row>
    <row r="213" spans="1:31" ht="15">
      <c r="A213" s="103">
        <v>2021</v>
      </c>
      <c r="B213" s="103">
        <v>195</v>
      </c>
      <c r="C213" s="104" t="s">
        <v>513</v>
      </c>
      <c r="D213" s="279" t="s">
        <v>518</v>
      </c>
      <c r="E213" s="104" t="s">
        <v>491</v>
      </c>
      <c r="F213" s="107">
        <v>462.32</v>
      </c>
      <c r="G213" s="107">
        <v>83.37</v>
      </c>
      <c r="H213" s="102" t="s">
        <v>116</v>
      </c>
      <c r="I213" s="107">
        <f>IF(H213="SI",F213-G213,F213)</f>
        <v>378.95</v>
      </c>
      <c r="J213" s="280" t="s">
        <v>455</v>
      </c>
      <c r="K213" s="103">
        <v>2021</v>
      </c>
      <c r="L213" s="103">
        <v>2258</v>
      </c>
      <c r="M213" s="104" t="s">
        <v>461</v>
      </c>
      <c r="N213" s="103">
        <v>2</v>
      </c>
      <c r="O213" s="106" t="s">
        <v>120</v>
      </c>
      <c r="P213" s="103">
        <v>1080203</v>
      </c>
      <c r="Q213" s="103">
        <v>2890</v>
      </c>
      <c r="R213" s="103">
        <v>69</v>
      </c>
      <c r="S213" s="103">
        <v>1</v>
      </c>
      <c r="T213" s="108">
        <v>2021</v>
      </c>
      <c r="U213" s="108">
        <v>125</v>
      </c>
      <c r="V213" s="108">
        <v>0</v>
      </c>
      <c r="W213" s="109" t="s">
        <v>513</v>
      </c>
      <c r="X213" s="103">
        <v>521</v>
      </c>
      <c r="Y213" s="104" t="s">
        <v>471</v>
      </c>
      <c r="Z213" s="281" t="s">
        <v>517</v>
      </c>
      <c r="AA213" s="281" t="s">
        <v>471</v>
      </c>
      <c r="AB213" s="282">
        <f>AA213-Z213</f>
        <v>-24</v>
      </c>
      <c r="AC213" s="283">
        <f>IF(AE213="SI",0,I213)</f>
        <v>378.95</v>
      </c>
      <c r="AD213" s="284">
        <f>AC213*AB213</f>
        <v>-9094.8</v>
      </c>
      <c r="AE213" s="285" t="s">
        <v>122</v>
      </c>
    </row>
    <row r="214" spans="1:31" ht="15">
      <c r="A214" s="103">
        <v>2021</v>
      </c>
      <c r="B214" s="103">
        <v>196</v>
      </c>
      <c r="C214" s="104" t="s">
        <v>513</v>
      </c>
      <c r="D214" s="279" t="s">
        <v>519</v>
      </c>
      <c r="E214" s="104" t="s">
        <v>491</v>
      </c>
      <c r="F214" s="107">
        <v>12.94</v>
      </c>
      <c r="G214" s="107">
        <v>2.33</v>
      </c>
      <c r="H214" s="102" t="s">
        <v>116</v>
      </c>
      <c r="I214" s="107">
        <f>IF(H214="SI",F214-G214,F214)</f>
        <v>10.61</v>
      </c>
      <c r="J214" s="280" t="s">
        <v>455</v>
      </c>
      <c r="K214" s="103">
        <v>2021</v>
      </c>
      <c r="L214" s="103">
        <v>2247</v>
      </c>
      <c r="M214" s="104" t="s">
        <v>461</v>
      </c>
      <c r="N214" s="103">
        <v>2</v>
      </c>
      <c r="O214" s="106" t="s">
        <v>120</v>
      </c>
      <c r="P214" s="103">
        <v>1010503</v>
      </c>
      <c r="Q214" s="103">
        <v>470</v>
      </c>
      <c r="R214" s="103">
        <v>25</v>
      </c>
      <c r="S214" s="103">
        <v>10</v>
      </c>
      <c r="T214" s="108">
        <v>2021</v>
      </c>
      <c r="U214" s="108">
        <v>121</v>
      </c>
      <c r="V214" s="108">
        <v>0</v>
      </c>
      <c r="W214" s="109" t="s">
        <v>513</v>
      </c>
      <c r="X214" s="103">
        <v>519</v>
      </c>
      <c r="Y214" s="104" t="s">
        <v>471</v>
      </c>
      <c r="Z214" s="281" t="s">
        <v>517</v>
      </c>
      <c r="AA214" s="281" t="s">
        <v>471</v>
      </c>
      <c r="AB214" s="282">
        <f>AA214-Z214</f>
        <v>-24</v>
      </c>
      <c r="AC214" s="283">
        <f>IF(AE214="SI",0,I214)</f>
        <v>10.61</v>
      </c>
      <c r="AD214" s="284">
        <f>AC214*AB214</f>
        <v>-254.64</v>
      </c>
      <c r="AE214" s="285" t="s">
        <v>122</v>
      </c>
    </row>
    <row r="215" spans="1:31" ht="15">
      <c r="A215" s="103">
        <v>2021</v>
      </c>
      <c r="B215" s="103">
        <v>197</v>
      </c>
      <c r="C215" s="104" t="s">
        <v>513</v>
      </c>
      <c r="D215" s="279" t="s">
        <v>520</v>
      </c>
      <c r="E215" s="104" t="s">
        <v>491</v>
      </c>
      <c r="F215" s="107">
        <v>18.93</v>
      </c>
      <c r="G215" s="107">
        <v>3.41</v>
      </c>
      <c r="H215" s="102" t="s">
        <v>116</v>
      </c>
      <c r="I215" s="107">
        <f>IF(H215="SI",F215-G215,F215)</f>
        <v>15.52</v>
      </c>
      <c r="J215" s="280" t="s">
        <v>455</v>
      </c>
      <c r="K215" s="103">
        <v>2021</v>
      </c>
      <c r="L215" s="103">
        <v>2260</v>
      </c>
      <c r="M215" s="104" t="s">
        <v>461</v>
      </c>
      <c r="N215" s="103">
        <v>2</v>
      </c>
      <c r="O215" s="106" t="s">
        <v>120</v>
      </c>
      <c r="P215" s="103">
        <v>1010203</v>
      </c>
      <c r="Q215" s="103">
        <v>140</v>
      </c>
      <c r="R215" s="103">
        <v>22</v>
      </c>
      <c r="S215" s="103">
        <v>11</v>
      </c>
      <c r="T215" s="108">
        <v>2021</v>
      </c>
      <c r="U215" s="108">
        <v>126</v>
      </c>
      <c r="V215" s="108">
        <v>0</v>
      </c>
      <c r="W215" s="109" t="s">
        <v>513</v>
      </c>
      <c r="X215" s="103">
        <v>515</v>
      </c>
      <c r="Y215" s="104" t="s">
        <v>471</v>
      </c>
      <c r="Z215" s="281" t="s">
        <v>517</v>
      </c>
      <c r="AA215" s="281" t="s">
        <v>471</v>
      </c>
      <c r="AB215" s="282">
        <f>AA215-Z215</f>
        <v>-24</v>
      </c>
      <c r="AC215" s="283">
        <f>IF(AE215="SI",0,I215)</f>
        <v>15.52</v>
      </c>
      <c r="AD215" s="284">
        <f>AC215*AB215</f>
        <v>-372.48</v>
      </c>
      <c r="AE215" s="285" t="s">
        <v>122</v>
      </c>
    </row>
    <row r="216" spans="1:31" ht="15">
      <c r="A216" s="103">
        <v>2021</v>
      </c>
      <c r="B216" s="103">
        <v>198</v>
      </c>
      <c r="C216" s="104" t="s">
        <v>513</v>
      </c>
      <c r="D216" s="279" t="s">
        <v>521</v>
      </c>
      <c r="E216" s="104" t="s">
        <v>491</v>
      </c>
      <c r="F216" s="107">
        <v>60.27</v>
      </c>
      <c r="G216" s="107">
        <v>10.87</v>
      </c>
      <c r="H216" s="102" t="s">
        <v>116</v>
      </c>
      <c r="I216" s="107">
        <f>IF(H216="SI",F216-G216,F216)</f>
        <v>49.400000000000006</v>
      </c>
      <c r="J216" s="280" t="s">
        <v>455</v>
      </c>
      <c r="K216" s="103">
        <v>2021</v>
      </c>
      <c r="L216" s="103">
        <v>2256</v>
      </c>
      <c r="M216" s="104" t="s">
        <v>461</v>
      </c>
      <c r="N216" s="103">
        <v>2</v>
      </c>
      <c r="O216" s="106" t="s">
        <v>120</v>
      </c>
      <c r="P216" s="103">
        <v>1010203</v>
      </c>
      <c r="Q216" s="103">
        <v>140</v>
      </c>
      <c r="R216" s="103">
        <v>22</v>
      </c>
      <c r="S216" s="103">
        <v>25</v>
      </c>
      <c r="T216" s="108">
        <v>2021</v>
      </c>
      <c r="U216" s="108">
        <v>119</v>
      </c>
      <c r="V216" s="108">
        <v>0</v>
      </c>
      <c r="W216" s="109" t="s">
        <v>513</v>
      </c>
      <c r="X216" s="103">
        <v>517</v>
      </c>
      <c r="Y216" s="104" t="s">
        <v>471</v>
      </c>
      <c r="Z216" s="281" t="s">
        <v>517</v>
      </c>
      <c r="AA216" s="281" t="s">
        <v>471</v>
      </c>
      <c r="AB216" s="282">
        <f>AA216-Z216</f>
        <v>-24</v>
      </c>
      <c r="AC216" s="283">
        <f>IF(AE216="SI",0,I216)</f>
        <v>49.400000000000006</v>
      </c>
      <c r="AD216" s="284">
        <f>AC216*AB216</f>
        <v>-1185.6000000000001</v>
      </c>
      <c r="AE216" s="285" t="s">
        <v>122</v>
      </c>
    </row>
    <row r="217" spans="1:31" ht="15">
      <c r="A217" s="103">
        <v>2021</v>
      </c>
      <c r="B217" s="103">
        <v>199</v>
      </c>
      <c r="C217" s="104" t="s">
        <v>513</v>
      </c>
      <c r="D217" s="279" t="s">
        <v>522</v>
      </c>
      <c r="E217" s="104" t="s">
        <v>491</v>
      </c>
      <c r="F217" s="107">
        <v>28.3</v>
      </c>
      <c r="G217" s="107">
        <v>5.1</v>
      </c>
      <c r="H217" s="102" t="s">
        <v>116</v>
      </c>
      <c r="I217" s="107">
        <f>IF(H217="SI",F217-G217,F217)</f>
        <v>23.200000000000003</v>
      </c>
      <c r="J217" s="280" t="s">
        <v>455</v>
      </c>
      <c r="K217" s="103">
        <v>2021</v>
      </c>
      <c r="L217" s="103">
        <v>2249</v>
      </c>
      <c r="M217" s="104" t="s">
        <v>461</v>
      </c>
      <c r="N217" s="103">
        <v>2</v>
      </c>
      <c r="O217" s="106" t="s">
        <v>120</v>
      </c>
      <c r="P217" s="103">
        <v>1010203</v>
      </c>
      <c r="Q217" s="103">
        <v>140</v>
      </c>
      <c r="R217" s="103">
        <v>22</v>
      </c>
      <c r="S217" s="103">
        <v>12</v>
      </c>
      <c r="T217" s="108">
        <v>2021</v>
      </c>
      <c r="U217" s="108">
        <v>118</v>
      </c>
      <c r="V217" s="108">
        <v>0</v>
      </c>
      <c r="W217" s="109" t="s">
        <v>513</v>
      </c>
      <c r="X217" s="103">
        <v>516</v>
      </c>
      <c r="Y217" s="104" t="s">
        <v>471</v>
      </c>
      <c r="Z217" s="281" t="s">
        <v>517</v>
      </c>
      <c r="AA217" s="281" t="s">
        <v>471</v>
      </c>
      <c r="AB217" s="282">
        <f>AA217-Z217</f>
        <v>-24</v>
      </c>
      <c r="AC217" s="283">
        <f>IF(AE217="SI",0,I217)</f>
        <v>23.200000000000003</v>
      </c>
      <c r="AD217" s="284">
        <f>AC217*AB217</f>
        <v>-556.8000000000001</v>
      </c>
      <c r="AE217" s="285" t="s">
        <v>122</v>
      </c>
    </row>
    <row r="218" spans="1:31" ht="15">
      <c r="A218" s="103">
        <v>2021</v>
      </c>
      <c r="B218" s="103">
        <v>200</v>
      </c>
      <c r="C218" s="104" t="s">
        <v>513</v>
      </c>
      <c r="D218" s="279" t="s">
        <v>523</v>
      </c>
      <c r="E218" s="104" t="s">
        <v>491</v>
      </c>
      <c r="F218" s="107">
        <v>46.26</v>
      </c>
      <c r="G218" s="107">
        <v>8.34</v>
      </c>
      <c r="H218" s="102" t="s">
        <v>116</v>
      </c>
      <c r="I218" s="107">
        <f>IF(H218="SI",F218-G218,F218)</f>
        <v>37.92</v>
      </c>
      <c r="J218" s="280" t="s">
        <v>455</v>
      </c>
      <c r="K218" s="103">
        <v>2021</v>
      </c>
      <c r="L218" s="103">
        <v>2259</v>
      </c>
      <c r="M218" s="104" t="s">
        <v>461</v>
      </c>
      <c r="N218" s="103">
        <v>2</v>
      </c>
      <c r="O218" s="106" t="s">
        <v>120</v>
      </c>
      <c r="P218" s="103">
        <v>1010203</v>
      </c>
      <c r="Q218" s="103">
        <v>140</v>
      </c>
      <c r="R218" s="103">
        <v>22</v>
      </c>
      <c r="S218" s="103">
        <v>7</v>
      </c>
      <c r="T218" s="108">
        <v>2021</v>
      </c>
      <c r="U218" s="108">
        <v>116</v>
      </c>
      <c r="V218" s="108">
        <v>0</v>
      </c>
      <c r="W218" s="109" t="s">
        <v>513</v>
      </c>
      <c r="X218" s="103">
        <v>514</v>
      </c>
      <c r="Y218" s="104" t="s">
        <v>471</v>
      </c>
      <c r="Z218" s="281" t="s">
        <v>517</v>
      </c>
      <c r="AA218" s="281" t="s">
        <v>471</v>
      </c>
      <c r="AB218" s="282">
        <f>AA218-Z218</f>
        <v>-24</v>
      </c>
      <c r="AC218" s="283">
        <f>IF(AE218="SI",0,I218)</f>
        <v>37.92</v>
      </c>
      <c r="AD218" s="284">
        <f>AC218*AB218</f>
        <v>-910.08</v>
      </c>
      <c r="AE218" s="285" t="s">
        <v>122</v>
      </c>
    </row>
    <row r="219" spans="1:31" ht="15">
      <c r="A219" s="103">
        <v>2021</v>
      </c>
      <c r="B219" s="103">
        <v>201</v>
      </c>
      <c r="C219" s="104" t="s">
        <v>513</v>
      </c>
      <c r="D219" s="279" t="s">
        <v>524</v>
      </c>
      <c r="E219" s="104" t="s">
        <v>491</v>
      </c>
      <c r="F219" s="107">
        <v>136.99</v>
      </c>
      <c r="G219" s="107">
        <v>24.7</v>
      </c>
      <c r="H219" s="102" t="s">
        <v>116</v>
      </c>
      <c r="I219" s="107">
        <f>IF(H219="SI",F219-G219,F219)</f>
        <v>112.29</v>
      </c>
      <c r="J219" s="280" t="s">
        <v>455</v>
      </c>
      <c r="K219" s="103">
        <v>2021</v>
      </c>
      <c r="L219" s="103">
        <v>2246</v>
      </c>
      <c r="M219" s="104" t="s">
        <v>461</v>
      </c>
      <c r="N219" s="103">
        <v>2</v>
      </c>
      <c r="O219" s="106" t="s">
        <v>120</v>
      </c>
      <c r="P219" s="103">
        <v>1010203</v>
      </c>
      <c r="Q219" s="103">
        <v>140</v>
      </c>
      <c r="R219" s="103">
        <v>22</v>
      </c>
      <c r="S219" s="103">
        <v>6</v>
      </c>
      <c r="T219" s="108">
        <v>2021</v>
      </c>
      <c r="U219" s="108">
        <v>117</v>
      </c>
      <c r="V219" s="108">
        <v>0</v>
      </c>
      <c r="W219" s="109" t="s">
        <v>513</v>
      </c>
      <c r="X219" s="103">
        <v>513</v>
      </c>
      <c r="Y219" s="104" t="s">
        <v>471</v>
      </c>
      <c r="Z219" s="281" t="s">
        <v>517</v>
      </c>
      <c r="AA219" s="281" t="s">
        <v>471</v>
      </c>
      <c r="AB219" s="282">
        <f>AA219-Z219</f>
        <v>-24</v>
      </c>
      <c r="AC219" s="283">
        <f>IF(AE219="SI",0,I219)</f>
        <v>112.29</v>
      </c>
      <c r="AD219" s="284">
        <f>AC219*AB219</f>
        <v>-2694.96</v>
      </c>
      <c r="AE219" s="285" t="s">
        <v>122</v>
      </c>
    </row>
    <row r="220" spans="1:31" ht="15">
      <c r="A220" s="103">
        <v>2021</v>
      </c>
      <c r="B220" s="103">
        <v>202</v>
      </c>
      <c r="C220" s="104" t="s">
        <v>513</v>
      </c>
      <c r="D220" s="279" t="s">
        <v>525</v>
      </c>
      <c r="E220" s="104" t="s">
        <v>491</v>
      </c>
      <c r="F220" s="107">
        <v>19.02</v>
      </c>
      <c r="G220" s="107">
        <v>3.43</v>
      </c>
      <c r="H220" s="102" t="s">
        <v>116</v>
      </c>
      <c r="I220" s="107">
        <f>IF(H220="SI",F220-G220,F220)</f>
        <v>15.59</v>
      </c>
      <c r="J220" s="280" t="s">
        <v>455</v>
      </c>
      <c r="K220" s="103">
        <v>2021</v>
      </c>
      <c r="L220" s="103">
        <v>2257</v>
      </c>
      <c r="M220" s="104" t="s">
        <v>461</v>
      </c>
      <c r="N220" s="103">
        <v>2</v>
      </c>
      <c r="O220" s="106" t="s">
        <v>120</v>
      </c>
      <c r="P220" s="103">
        <v>1080103</v>
      </c>
      <c r="Q220" s="103">
        <v>2780</v>
      </c>
      <c r="R220" s="103">
        <v>66</v>
      </c>
      <c r="S220" s="103">
        <v>2</v>
      </c>
      <c r="T220" s="108">
        <v>2021</v>
      </c>
      <c r="U220" s="108">
        <v>127</v>
      </c>
      <c r="V220" s="108">
        <v>0</v>
      </c>
      <c r="W220" s="109" t="s">
        <v>513</v>
      </c>
      <c r="X220" s="103">
        <v>520</v>
      </c>
      <c r="Y220" s="104" t="s">
        <v>471</v>
      </c>
      <c r="Z220" s="281" t="s">
        <v>517</v>
      </c>
      <c r="AA220" s="281" t="s">
        <v>471</v>
      </c>
      <c r="AB220" s="282">
        <f>AA220-Z220</f>
        <v>-24</v>
      </c>
      <c r="AC220" s="283">
        <f>IF(AE220="SI",0,I220)</f>
        <v>15.59</v>
      </c>
      <c r="AD220" s="284">
        <f>AC220*AB220</f>
        <v>-374.15999999999997</v>
      </c>
      <c r="AE220" s="285" t="s">
        <v>122</v>
      </c>
    </row>
    <row r="221" spans="1:31" ht="15">
      <c r="A221" s="103">
        <v>2021</v>
      </c>
      <c r="B221" s="103">
        <v>203</v>
      </c>
      <c r="C221" s="104" t="s">
        <v>513</v>
      </c>
      <c r="D221" s="279" t="s">
        <v>526</v>
      </c>
      <c r="E221" s="104" t="s">
        <v>491</v>
      </c>
      <c r="F221" s="107">
        <v>291.06</v>
      </c>
      <c r="G221" s="107">
        <v>52.49</v>
      </c>
      <c r="H221" s="102" t="s">
        <v>116</v>
      </c>
      <c r="I221" s="107">
        <f>IF(H221="SI",F221-G221,F221)</f>
        <v>238.57</v>
      </c>
      <c r="J221" s="280" t="s">
        <v>455</v>
      </c>
      <c r="K221" s="103">
        <v>2021</v>
      </c>
      <c r="L221" s="103">
        <v>2251</v>
      </c>
      <c r="M221" s="104" t="s">
        <v>461</v>
      </c>
      <c r="N221" s="103">
        <v>2</v>
      </c>
      <c r="O221" s="106" t="s">
        <v>120</v>
      </c>
      <c r="P221" s="103">
        <v>1080203</v>
      </c>
      <c r="Q221" s="103">
        <v>2890</v>
      </c>
      <c r="R221" s="103">
        <v>69</v>
      </c>
      <c r="S221" s="103">
        <v>1</v>
      </c>
      <c r="T221" s="108">
        <v>2021</v>
      </c>
      <c r="U221" s="108">
        <v>125</v>
      </c>
      <c r="V221" s="108">
        <v>0</v>
      </c>
      <c r="W221" s="109" t="s">
        <v>513</v>
      </c>
      <c r="X221" s="103">
        <v>521</v>
      </c>
      <c r="Y221" s="104" t="s">
        <v>471</v>
      </c>
      <c r="Z221" s="281" t="s">
        <v>517</v>
      </c>
      <c r="AA221" s="281" t="s">
        <v>471</v>
      </c>
      <c r="AB221" s="282">
        <f>AA221-Z221</f>
        <v>-24</v>
      </c>
      <c r="AC221" s="283">
        <f>IF(AE221="SI",0,I221)</f>
        <v>238.57</v>
      </c>
      <c r="AD221" s="284">
        <f>AC221*AB221</f>
        <v>-5725.68</v>
      </c>
      <c r="AE221" s="285" t="s">
        <v>122</v>
      </c>
    </row>
    <row r="222" spans="1:31" ht="15">
      <c r="A222" s="103">
        <v>2021</v>
      </c>
      <c r="B222" s="103">
        <v>204</v>
      </c>
      <c r="C222" s="104" t="s">
        <v>513</v>
      </c>
      <c r="D222" s="279" t="s">
        <v>527</v>
      </c>
      <c r="E222" s="104" t="s">
        <v>491</v>
      </c>
      <c r="F222" s="107">
        <v>19.8</v>
      </c>
      <c r="G222" s="107">
        <v>3.57</v>
      </c>
      <c r="H222" s="102" t="s">
        <v>116</v>
      </c>
      <c r="I222" s="107">
        <f>IF(H222="SI",F222-G222,F222)</f>
        <v>16.23</v>
      </c>
      <c r="J222" s="280" t="s">
        <v>455</v>
      </c>
      <c r="K222" s="103">
        <v>2021</v>
      </c>
      <c r="L222" s="103">
        <v>2255</v>
      </c>
      <c r="M222" s="104" t="s">
        <v>461</v>
      </c>
      <c r="N222" s="103">
        <v>2</v>
      </c>
      <c r="O222" s="106" t="s">
        <v>120</v>
      </c>
      <c r="P222" s="103">
        <v>1010203</v>
      </c>
      <c r="Q222" s="103">
        <v>140</v>
      </c>
      <c r="R222" s="103">
        <v>22</v>
      </c>
      <c r="S222" s="103">
        <v>27</v>
      </c>
      <c r="T222" s="108">
        <v>2021</v>
      </c>
      <c r="U222" s="108">
        <v>124</v>
      </c>
      <c r="V222" s="108">
        <v>0</v>
      </c>
      <c r="W222" s="109" t="s">
        <v>513</v>
      </c>
      <c r="X222" s="103">
        <v>518</v>
      </c>
      <c r="Y222" s="104" t="s">
        <v>471</v>
      </c>
      <c r="Z222" s="281" t="s">
        <v>517</v>
      </c>
      <c r="AA222" s="281" t="s">
        <v>471</v>
      </c>
      <c r="AB222" s="282">
        <f>AA222-Z222</f>
        <v>-24</v>
      </c>
      <c r="AC222" s="283">
        <f>IF(AE222="SI",0,I222)</f>
        <v>16.23</v>
      </c>
      <c r="AD222" s="284">
        <f>AC222*AB222</f>
        <v>-389.52</v>
      </c>
      <c r="AE222" s="285" t="s">
        <v>122</v>
      </c>
    </row>
    <row r="223" spans="1:31" ht="15">
      <c r="A223" s="103">
        <v>2021</v>
      </c>
      <c r="B223" s="103">
        <v>205</v>
      </c>
      <c r="C223" s="104" t="s">
        <v>513</v>
      </c>
      <c r="D223" s="279" t="s">
        <v>528</v>
      </c>
      <c r="E223" s="104" t="s">
        <v>491</v>
      </c>
      <c r="F223" s="107">
        <v>93.32</v>
      </c>
      <c r="G223" s="107">
        <v>16.83</v>
      </c>
      <c r="H223" s="102" t="s">
        <v>116</v>
      </c>
      <c r="I223" s="107">
        <f>IF(H223="SI",F223-G223,F223)</f>
        <v>76.49</v>
      </c>
      <c r="J223" s="280" t="s">
        <v>455</v>
      </c>
      <c r="K223" s="103">
        <v>2021</v>
      </c>
      <c r="L223" s="103">
        <v>2261</v>
      </c>
      <c r="M223" s="104" t="s">
        <v>461</v>
      </c>
      <c r="N223" s="103">
        <v>2</v>
      </c>
      <c r="O223" s="106" t="s">
        <v>120</v>
      </c>
      <c r="P223" s="103">
        <v>1010203</v>
      </c>
      <c r="Q223" s="103">
        <v>140</v>
      </c>
      <c r="R223" s="103">
        <v>22</v>
      </c>
      <c r="S223" s="103">
        <v>3</v>
      </c>
      <c r="T223" s="108">
        <v>2021</v>
      </c>
      <c r="U223" s="108">
        <v>120</v>
      </c>
      <c r="V223" s="108">
        <v>0</v>
      </c>
      <c r="W223" s="109" t="s">
        <v>513</v>
      </c>
      <c r="X223" s="103">
        <v>511</v>
      </c>
      <c r="Y223" s="104" t="s">
        <v>471</v>
      </c>
      <c r="Z223" s="281" t="s">
        <v>517</v>
      </c>
      <c r="AA223" s="281" t="s">
        <v>471</v>
      </c>
      <c r="AB223" s="282">
        <f>AA223-Z223</f>
        <v>-24</v>
      </c>
      <c r="AC223" s="283">
        <f>IF(AE223="SI",0,I223)</f>
        <v>76.49</v>
      </c>
      <c r="AD223" s="284">
        <f>AC223*AB223</f>
        <v>-1835.7599999999998</v>
      </c>
      <c r="AE223" s="285" t="s">
        <v>122</v>
      </c>
    </row>
    <row r="224" spans="1:31" ht="15">
      <c r="A224" s="103">
        <v>2021</v>
      </c>
      <c r="B224" s="103">
        <v>206</v>
      </c>
      <c r="C224" s="104" t="s">
        <v>513</v>
      </c>
      <c r="D224" s="279" t="s">
        <v>529</v>
      </c>
      <c r="E224" s="104" t="s">
        <v>448</v>
      </c>
      <c r="F224" s="107">
        <v>-0.52</v>
      </c>
      <c r="G224" s="107">
        <v>-0.09</v>
      </c>
      <c r="H224" s="102" t="s">
        <v>116</v>
      </c>
      <c r="I224" s="107">
        <f>IF(H224="SI",F224-G224,F224)</f>
        <v>-0.43000000000000005</v>
      </c>
      <c r="J224" s="280" t="s">
        <v>147</v>
      </c>
      <c r="K224" s="103">
        <v>2021</v>
      </c>
      <c r="L224" s="103">
        <v>2283</v>
      </c>
      <c r="M224" s="104" t="s">
        <v>513</v>
      </c>
      <c r="N224" s="103" t="s">
        <v>264</v>
      </c>
      <c r="O224" s="106" t="s">
        <v>264</v>
      </c>
      <c r="P224" s="103"/>
      <c r="Q224" s="103">
        <v>0</v>
      </c>
      <c r="R224" s="103">
        <v>0</v>
      </c>
      <c r="S224" s="103">
        <v>0</v>
      </c>
      <c r="T224" s="108">
        <v>0</v>
      </c>
      <c r="U224" s="108">
        <v>0</v>
      </c>
      <c r="V224" s="108">
        <v>0</v>
      </c>
      <c r="W224" s="109" t="s">
        <v>119</v>
      </c>
      <c r="X224" s="103">
        <v>0</v>
      </c>
      <c r="Y224" s="104" t="s">
        <v>513</v>
      </c>
      <c r="Z224" s="281" t="s">
        <v>530</v>
      </c>
      <c r="AA224" s="281" t="s">
        <v>513</v>
      </c>
      <c r="AB224" s="282">
        <f>AA224-Z224</f>
        <v>-30</v>
      </c>
      <c r="AC224" s="283">
        <f>IF(AE224="SI",0,I224)</f>
        <v>-0.43000000000000005</v>
      </c>
      <c r="AD224" s="284">
        <f>AC224*AB224</f>
        <v>12.900000000000002</v>
      </c>
      <c r="AE224" s="285" t="s">
        <v>122</v>
      </c>
    </row>
    <row r="225" spans="1:31" ht="15">
      <c r="A225" s="103">
        <v>2021</v>
      </c>
      <c r="B225" s="103">
        <v>207</v>
      </c>
      <c r="C225" s="104" t="s">
        <v>505</v>
      </c>
      <c r="D225" s="279" t="s">
        <v>531</v>
      </c>
      <c r="E225" s="104" t="s">
        <v>482</v>
      </c>
      <c r="F225" s="107">
        <v>14438.22</v>
      </c>
      <c r="G225" s="107">
        <v>2603.61</v>
      </c>
      <c r="H225" s="102" t="s">
        <v>122</v>
      </c>
      <c r="I225" s="107">
        <f>IF(H225="SI",F225-G225,F225)</f>
        <v>14438.22</v>
      </c>
      <c r="J225" s="280" t="s">
        <v>532</v>
      </c>
      <c r="K225" s="103">
        <v>2021</v>
      </c>
      <c r="L225" s="103">
        <v>2157</v>
      </c>
      <c r="M225" s="104" t="s">
        <v>481</v>
      </c>
      <c r="N225" s="103">
        <v>2</v>
      </c>
      <c r="O225" s="106" t="s">
        <v>120</v>
      </c>
      <c r="P225" s="103">
        <v>2080101</v>
      </c>
      <c r="Q225" s="103">
        <v>8230</v>
      </c>
      <c r="R225" s="103">
        <v>119</v>
      </c>
      <c r="S225" s="103">
        <v>12</v>
      </c>
      <c r="T225" s="108">
        <v>2021</v>
      </c>
      <c r="U225" s="108">
        <v>150</v>
      </c>
      <c r="V225" s="108">
        <v>0</v>
      </c>
      <c r="W225" s="109" t="s">
        <v>119</v>
      </c>
      <c r="X225" s="103">
        <v>528</v>
      </c>
      <c r="Y225" s="104" t="s">
        <v>505</v>
      </c>
      <c r="Z225" s="281" t="s">
        <v>493</v>
      </c>
      <c r="AA225" s="281" t="s">
        <v>505</v>
      </c>
      <c r="AB225" s="282">
        <f>AA225-Z225</f>
        <v>-16</v>
      </c>
      <c r="AC225" s="283">
        <f>IF(AE225="SI",0,I225)</f>
        <v>14438.22</v>
      </c>
      <c r="AD225" s="284">
        <f>AC225*AB225</f>
        <v>-231011.52</v>
      </c>
      <c r="AE225" s="285" t="s">
        <v>122</v>
      </c>
    </row>
    <row r="226" spans="1:31" ht="15">
      <c r="A226" s="103">
        <v>2021</v>
      </c>
      <c r="B226" s="103">
        <v>208</v>
      </c>
      <c r="C226" s="104" t="s">
        <v>533</v>
      </c>
      <c r="D226" s="279" t="s">
        <v>534</v>
      </c>
      <c r="E226" s="104" t="s">
        <v>448</v>
      </c>
      <c r="F226" s="107">
        <v>-2.44</v>
      </c>
      <c r="G226" s="107">
        <v>-0.44</v>
      </c>
      <c r="H226" s="102" t="s">
        <v>116</v>
      </c>
      <c r="I226" s="107">
        <f>IF(H226="SI",F226-G226,F226)</f>
        <v>-2</v>
      </c>
      <c r="J226" s="280" t="s">
        <v>147</v>
      </c>
      <c r="K226" s="103">
        <v>2021</v>
      </c>
      <c r="L226" s="103">
        <v>2294</v>
      </c>
      <c r="M226" s="104" t="s">
        <v>513</v>
      </c>
      <c r="N226" s="103" t="s">
        <v>264</v>
      </c>
      <c r="O226" s="106" t="s">
        <v>264</v>
      </c>
      <c r="P226" s="103"/>
      <c r="Q226" s="103">
        <v>0</v>
      </c>
      <c r="R226" s="103">
        <v>0</v>
      </c>
      <c r="S226" s="103">
        <v>0</v>
      </c>
      <c r="T226" s="108">
        <v>0</v>
      </c>
      <c r="U226" s="108">
        <v>0</v>
      </c>
      <c r="V226" s="108">
        <v>0</v>
      </c>
      <c r="W226" s="109" t="s">
        <v>119</v>
      </c>
      <c r="X226" s="103">
        <v>0</v>
      </c>
      <c r="Y226" s="104" t="s">
        <v>533</v>
      </c>
      <c r="Z226" s="281" t="s">
        <v>530</v>
      </c>
      <c r="AA226" s="281" t="s">
        <v>533</v>
      </c>
      <c r="AB226" s="282">
        <f>AA226-Z226</f>
        <v>-23</v>
      </c>
      <c r="AC226" s="283">
        <f>IF(AE226="SI",0,I226)</f>
        <v>-2</v>
      </c>
      <c r="AD226" s="284">
        <f>AC226*AB226</f>
        <v>46</v>
      </c>
      <c r="AE226" s="285" t="s">
        <v>122</v>
      </c>
    </row>
    <row r="227" spans="1:31" ht="15">
      <c r="A227" s="103">
        <v>2021</v>
      </c>
      <c r="B227" s="103">
        <v>209</v>
      </c>
      <c r="C227" s="104" t="s">
        <v>533</v>
      </c>
      <c r="D227" s="279" t="s">
        <v>535</v>
      </c>
      <c r="E227" s="104" t="s">
        <v>448</v>
      </c>
      <c r="F227" s="107">
        <v>-0.01</v>
      </c>
      <c r="G227" s="107">
        <v>0</v>
      </c>
      <c r="H227" s="102" t="s">
        <v>116</v>
      </c>
      <c r="I227" s="107">
        <f>IF(H227="SI",F227-G227,F227)</f>
        <v>-0.01</v>
      </c>
      <c r="J227" s="280" t="s">
        <v>147</v>
      </c>
      <c r="K227" s="103">
        <v>2021</v>
      </c>
      <c r="L227" s="103">
        <v>2290</v>
      </c>
      <c r="M227" s="104" t="s">
        <v>513</v>
      </c>
      <c r="N227" s="103" t="s">
        <v>264</v>
      </c>
      <c r="O227" s="106" t="s">
        <v>264</v>
      </c>
      <c r="P227" s="103"/>
      <c r="Q227" s="103">
        <v>0</v>
      </c>
      <c r="R227" s="103">
        <v>0</v>
      </c>
      <c r="S227" s="103">
        <v>0</v>
      </c>
      <c r="T227" s="108">
        <v>0</v>
      </c>
      <c r="U227" s="108">
        <v>0</v>
      </c>
      <c r="V227" s="108">
        <v>0</v>
      </c>
      <c r="W227" s="109" t="s">
        <v>119</v>
      </c>
      <c r="X227" s="103">
        <v>0</v>
      </c>
      <c r="Y227" s="104" t="s">
        <v>533</v>
      </c>
      <c r="Z227" s="281" t="s">
        <v>530</v>
      </c>
      <c r="AA227" s="281" t="s">
        <v>533</v>
      </c>
      <c r="AB227" s="282">
        <f>AA227-Z227</f>
        <v>-23</v>
      </c>
      <c r="AC227" s="283">
        <f>IF(AE227="SI",0,I227)</f>
        <v>-0.01</v>
      </c>
      <c r="AD227" s="284">
        <f>AC227*AB227</f>
        <v>0.23</v>
      </c>
      <c r="AE227" s="285" t="s">
        <v>122</v>
      </c>
    </row>
    <row r="228" spans="1:31" ht="15">
      <c r="A228" s="103">
        <v>2021</v>
      </c>
      <c r="B228" s="103">
        <v>210</v>
      </c>
      <c r="C228" s="104" t="s">
        <v>533</v>
      </c>
      <c r="D228" s="279" t="s">
        <v>536</v>
      </c>
      <c r="E228" s="104" t="s">
        <v>448</v>
      </c>
      <c r="F228" s="107">
        <v>-0.05</v>
      </c>
      <c r="G228" s="107">
        <v>-0.01</v>
      </c>
      <c r="H228" s="102" t="s">
        <v>116</v>
      </c>
      <c r="I228" s="107">
        <f>IF(H228="SI",F228-G228,F228)</f>
        <v>-0.04</v>
      </c>
      <c r="J228" s="280" t="s">
        <v>147</v>
      </c>
      <c r="K228" s="103">
        <v>2021</v>
      </c>
      <c r="L228" s="103">
        <v>2289</v>
      </c>
      <c r="M228" s="104" t="s">
        <v>513</v>
      </c>
      <c r="N228" s="103" t="s">
        <v>264</v>
      </c>
      <c r="O228" s="106" t="s">
        <v>264</v>
      </c>
      <c r="P228" s="103"/>
      <c r="Q228" s="103">
        <v>0</v>
      </c>
      <c r="R228" s="103">
        <v>0</v>
      </c>
      <c r="S228" s="103">
        <v>0</v>
      </c>
      <c r="T228" s="108">
        <v>0</v>
      </c>
      <c r="U228" s="108">
        <v>0</v>
      </c>
      <c r="V228" s="108">
        <v>0</v>
      </c>
      <c r="W228" s="109" t="s">
        <v>119</v>
      </c>
      <c r="X228" s="103">
        <v>0</v>
      </c>
      <c r="Y228" s="104" t="s">
        <v>533</v>
      </c>
      <c r="Z228" s="281" t="s">
        <v>530</v>
      </c>
      <c r="AA228" s="281" t="s">
        <v>533</v>
      </c>
      <c r="AB228" s="282">
        <f>AA228-Z228</f>
        <v>-23</v>
      </c>
      <c r="AC228" s="283">
        <f>IF(AE228="SI",0,I228)</f>
        <v>-0.04</v>
      </c>
      <c r="AD228" s="284">
        <f>AC228*AB228</f>
        <v>0.92</v>
      </c>
      <c r="AE228" s="285" t="s">
        <v>122</v>
      </c>
    </row>
    <row r="229" spans="1:31" ht="15">
      <c r="A229" s="103">
        <v>2021</v>
      </c>
      <c r="B229" s="103">
        <v>211</v>
      </c>
      <c r="C229" s="104" t="s">
        <v>533</v>
      </c>
      <c r="D229" s="279" t="s">
        <v>537</v>
      </c>
      <c r="E229" s="104" t="s">
        <v>448</v>
      </c>
      <c r="F229" s="107">
        <v>-0.01</v>
      </c>
      <c r="G229" s="107">
        <v>0</v>
      </c>
      <c r="H229" s="102" t="s">
        <v>116</v>
      </c>
      <c r="I229" s="107">
        <f>IF(H229="SI",F229-G229,F229)</f>
        <v>-0.01</v>
      </c>
      <c r="J229" s="280" t="s">
        <v>147</v>
      </c>
      <c r="K229" s="103">
        <v>2021</v>
      </c>
      <c r="L229" s="103">
        <v>2287</v>
      </c>
      <c r="M229" s="104" t="s">
        <v>513</v>
      </c>
      <c r="N229" s="103" t="s">
        <v>264</v>
      </c>
      <c r="O229" s="106" t="s">
        <v>264</v>
      </c>
      <c r="P229" s="103"/>
      <c r="Q229" s="103">
        <v>0</v>
      </c>
      <c r="R229" s="103">
        <v>0</v>
      </c>
      <c r="S229" s="103">
        <v>0</v>
      </c>
      <c r="T229" s="108">
        <v>0</v>
      </c>
      <c r="U229" s="108">
        <v>0</v>
      </c>
      <c r="V229" s="108">
        <v>0</v>
      </c>
      <c r="W229" s="109" t="s">
        <v>119</v>
      </c>
      <c r="X229" s="103">
        <v>0</v>
      </c>
      <c r="Y229" s="104" t="s">
        <v>533</v>
      </c>
      <c r="Z229" s="281" t="s">
        <v>530</v>
      </c>
      <c r="AA229" s="281" t="s">
        <v>533</v>
      </c>
      <c r="AB229" s="282">
        <f>AA229-Z229</f>
        <v>-23</v>
      </c>
      <c r="AC229" s="283">
        <f>IF(AE229="SI",0,I229)</f>
        <v>-0.01</v>
      </c>
      <c r="AD229" s="284">
        <f>AC229*AB229</f>
        <v>0.23</v>
      </c>
      <c r="AE229" s="285" t="s">
        <v>122</v>
      </c>
    </row>
    <row r="230" spans="1:31" ht="15">
      <c r="A230" s="103">
        <v>2021</v>
      </c>
      <c r="B230" s="103">
        <v>212</v>
      </c>
      <c r="C230" s="104" t="s">
        <v>533</v>
      </c>
      <c r="D230" s="279" t="s">
        <v>538</v>
      </c>
      <c r="E230" s="104" t="s">
        <v>448</v>
      </c>
      <c r="F230" s="107">
        <v>-4.5</v>
      </c>
      <c r="G230" s="107">
        <v>-0.81</v>
      </c>
      <c r="H230" s="102" t="s">
        <v>116</v>
      </c>
      <c r="I230" s="107">
        <f>IF(H230="SI",F230-G230,F230)</f>
        <v>-3.69</v>
      </c>
      <c r="J230" s="280" t="s">
        <v>147</v>
      </c>
      <c r="K230" s="103">
        <v>2021</v>
      </c>
      <c r="L230" s="103">
        <v>2292</v>
      </c>
      <c r="M230" s="104" t="s">
        <v>513</v>
      </c>
      <c r="N230" s="103" t="s">
        <v>264</v>
      </c>
      <c r="O230" s="106" t="s">
        <v>264</v>
      </c>
      <c r="P230" s="103"/>
      <c r="Q230" s="103">
        <v>0</v>
      </c>
      <c r="R230" s="103">
        <v>0</v>
      </c>
      <c r="S230" s="103">
        <v>0</v>
      </c>
      <c r="T230" s="108">
        <v>0</v>
      </c>
      <c r="U230" s="108">
        <v>0</v>
      </c>
      <c r="V230" s="108">
        <v>0</v>
      </c>
      <c r="W230" s="109" t="s">
        <v>119</v>
      </c>
      <c r="X230" s="103">
        <v>0</v>
      </c>
      <c r="Y230" s="104" t="s">
        <v>533</v>
      </c>
      <c r="Z230" s="281" t="s">
        <v>530</v>
      </c>
      <c r="AA230" s="281" t="s">
        <v>533</v>
      </c>
      <c r="AB230" s="282">
        <f>AA230-Z230</f>
        <v>-23</v>
      </c>
      <c r="AC230" s="283">
        <f>IF(AE230="SI",0,I230)</f>
        <v>-3.69</v>
      </c>
      <c r="AD230" s="284">
        <f>AC230*AB230</f>
        <v>84.87</v>
      </c>
      <c r="AE230" s="285" t="s">
        <v>122</v>
      </c>
    </row>
    <row r="231" spans="1:31" ht="15">
      <c r="A231" s="103">
        <v>2021</v>
      </c>
      <c r="B231" s="103">
        <v>213</v>
      </c>
      <c r="C231" s="104" t="s">
        <v>533</v>
      </c>
      <c r="D231" s="279" t="s">
        <v>539</v>
      </c>
      <c r="E231" s="104" t="s">
        <v>448</v>
      </c>
      <c r="F231" s="107">
        <v>-2.84</v>
      </c>
      <c r="G231" s="107">
        <v>-0.51</v>
      </c>
      <c r="H231" s="102" t="s">
        <v>116</v>
      </c>
      <c r="I231" s="107">
        <f>IF(H231="SI",F231-G231,F231)</f>
        <v>-2.33</v>
      </c>
      <c r="J231" s="280" t="s">
        <v>147</v>
      </c>
      <c r="K231" s="103">
        <v>2021</v>
      </c>
      <c r="L231" s="103">
        <v>2286</v>
      </c>
      <c r="M231" s="104" t="s">
        <v>513</v>
      </c>
      <c r="N231" s="103" t="s">
        <v>264</v>
      </c>
      <c r="O231" s="106" t="s">
        <v>264</v>
      </c>
      <c r="P231" s="103"/>
      <c r="Q231" s="103">
        <v>0</v>
      </c>
      <c r="R231" s="103">
        <v>0</v>
      </c>
      <c r="S231" s="103">
        <v>0</v>
      </c>
      <c r="T231" s="108">
        <v>0</v>
      </c>
      <c r="U231" s="108">
        <v>0</v>
      </c>
      <c r="V231" s="108">
        <v>0</v>
      </c>
      <c r="W231" s="109" t="s">
        <v>119</v>
      </c>
      <c r="X231" s="103">
        <v>0</v>
      </c>
      <c r="Y231" s="104" t="s">
        <v>533</v>
      </c>
      <c r="Z231" s="281" t="s">
        <v>530</v>
      </c>
      <c r="AA231" s="281" t="s">
        <v>533</v>
      </c>
      <c r="AB231" s="282">
        <f>AA231-Z231</f>
        <v>-23</v>
      </c>
      <c r="AC231" s="283">
        <f>IF(AE231="SI",0,I231)</f>
        <v>-2.33</v>
      </c>
      <c r="AD231" s="284">
        <f>AC231*AB231</f>
        <v>53.59</v>
      </c>
      <c r="AE231" s="285" t="s">
        <v>122</v>
      </c>
    </row>
    <row r="232" spans="1:31" ht="15">
      <c r="A232" s="103">
        <v>2021</v>
      </c>
      <c r="B232" s="103">
        <v>214</v>
      </c>
      <c r="C232" s="104" t="s">
        <v>533</v>
      </c>
      <c r="D232" s="279" t="s">
        <v>540</v>
      </c>
      <c r="E232" s="104" t="s">
        <v>448</v>
      </c>
      <c r="F232" s="107">
        <v>-3.57</v>
      </c>
      <c r="G232" s="107">
        <v>-0.64</v>
      </c>
      <c r="H232" s="102" t="s">
        <v>116</v>
      </c>
      <c r="I232" s="107">
        <f>IF(H232="SI",F232-G232,F232)</f>
        <v>-2.9299999999999997</v>
      </c>
      <c r="J232" s="280" t="s">
        <v>147</v>
      </c>
      <c r="K232" s="103">
        <v>2021</v>
      </c>
      <c r="L232" s="103">
        <v>2293</v>
      </c>
      <c r="M232" s="104" t="s">
        <v>513</v>
      </c>
      <c r="N232" s="103" t="s">
        <v>264</v>
      </c>
      <c r="O232" s="106" t="s">
        <v>264</v>
      </c>
      <c r="P232" s="103"/>
      <c r="Q232" s="103">
        <v>0</v>
      </c>
      <c r="R232" s="103">
        <v>0</v>
      </c>
      <c r="S232" s="103">
        <v>0</v>
      </c>
      <c r="T232" s="108">
        <v>0</v>
      </c>
      <c r="U232" s="108">
        <v>0</v>
      </c>
      <c r="V232" s="108">
        <v>0</v>
      </c>
      <c r="W232" s="109" t="s">
        <v>119</v>
      </c>
      <c r="X232" s="103">
        <v>0</v>
      </c>
      <c r="Y232" s="104" t="s">
        <v>533</v>
      </c>
      <c r="Z232" s="281" t="s">
        <v>530</v>
      </c>
      <c r="AA232" s="281" t="s">
        <v>533</v>
      </c>
      <c r="AB232" s="282">
        <f>AA232-Z232</f>
        <v>-23</v>
      </c>
      <c r="AC232" s="283">
        <f>IF(AE232="SI",0,I232)</f>
        <v>-2.9299999999999997</v>
      </c>
      <c r="AD232" s="284">
        <f>AC232*AB232</f>
        <v>67.38999999999999</v>
      </c>
      <c r="AE232" s="285" t="s">
        <v>122</v>
      </c>
    </row>
    <row r="233" spans="1:31" ht="15">
      <c r="A233" s="103">
        <v>2021</v>
      </c>
      <c r="B233" s="103">
        <v>215</v>
      </c>
      <c r="C233" s="104" t="s">
        <v>533</v>
      </c>
      <c r="D233" s="279" t="s">
        <v>541</v>
      </c>
      <c r="E233" s="104" t="s">
        <v>448</v>
      </c>
      <c r="F233" s="107">
        <v>-0.06</v>
      </c>
      <c r="G233" s="107">
        <v>-0.01</v>
      </c>
      <c r="H233" s="102" t="s">
        <v>116</v>
      </c>
      <c r="I233" s="107">
        <f>IF(H233="SI",F233-G233,F233)</f>
        <v>-0.049999999999999996</v>
      </c>
      <c r="J233" s="280" t="s">
        <v>147</v>
      </c>
      <c r="K233" s="103">
        <v>2021</v>
      </c>
      <c r="L233" s="103">
        <v>2285</v>
      </c>
      <c r="M233" s="104" t="s">
        <v>513</v>
      </c>
      <c r="N233" s="103" t="s">
        <v>264</v>
      </c>
      <c r="O233" s="106" t="s">
        <v>264</v>
      </c>
      <c r="P233" s="103"/>
      <c r="Q233" s="103">
        <v>0</v>
      </c>
      <c r="R233" s="103">
        <v>0</v>
      </c>
      <c r="S233" s="103">
        <v>0</v>
      </c>
      <c r="T233" s="108">
        <v>0</v>
      </c>
      <c r="U233" s="108">
        <v>0</v>
      </c>
      <c r="V233" s="108">
        <v>0</v>
      </c>
      <c r="W233" s="109" t="s">
        <v>119</v>
      </c>
      <c r="X233" s="103">
        <v>0</v>
      </c>
      <c r="Y233" s="104" t="s">
        <v>533</v>
      </c>
      <c r="Z233" s="281" t="s">
        <v>530</v>
      </c>
      <c r="AA233" s="281" t="s">
        <v>533</v>
      </c>
      <c r="AB233" s="282">
        <f>AA233-Z233</f>
        <v>-23</v>
      </c>
      <c r="AC233" s="283">
        <f>IF(AE233="SI",0,I233)</f>
        <v>-0.049999999999999996</v>
      </c>
      <c r="AD233" s="284">
        <f>AC233*AB233</f>
        <v>1.15</v>
      </c>
      <c r="AE233" s="285" t="s">
        <v>122</v>
      </c>
    </row>
    <row r="234" spans="1:31" ht="15">
      <c r="A234" s="103">
        <v>2021</v>
      </c>
      <c r="B234" s="103">
        <v>216</v>
      </c>
      <c r="C234" s="104" t="s">
        <v>533</v>
      </c>
      <c r="D234" s="279" t="s">
        <v>542</v>
      </c>
      <c r="E234" s="104" t="s">
        <v>448</v>
      </c>
      <c r="F234" s="107">
        <v>-0.09</v>
      </c>
      <c r="G234" s="107">
        <v>-0.02</v>
      </c>
      <c r="H234" s="102" t="s">
        <v>116</v>
      </c>
      <c r="I234" s="107">
        <f>IF(H234="SI",F234-G234,F234)</f>
        <v>-0.06999999999999999</v>
      </c>
      <c r="J234" s="280" t="s">
        <v>147</v>
      </c>
      <c r="K234" s="103">
        <v>2021</v>
      </c>
      <c r="L234" s="103">
        <v>2291</v>
      </c>
      <c r="M234" s="104" t="s">
        <v>513</v>
      </c>
      <c r="N234" s="103" t="s">
        <v>264</v>
      </c>
      <c r="O234" s="106" t="s">
        <v>264</v>
      </c>
      <c r="P234" s="103"/>
      <c r="Q234" s="103">
        <v>0</v>
      </c>
      <c r="R234" s="103">
        <v>0</v>
      </c>
      <c r="S234" s="103">
        <v>0</v>
      </c>
      <c r="T234" s="108">
        <v>0</v>
      </c>
      <c r="U234" s="108">
        <v>0</v>
      </c>
      <c r="V234" s="108">
        <v>0</v>
      </c>
      <c r="W234" s="109" t="s">
        <v>119</v>
      </c>
      <c r="X234" s="103">
        <v>0</v>
      </c>
      <c r="Y234" s="104" t="s">
        <v>533</v>
      </c>
      <c r="Z234" s="281" t="s">
        <v>530</v>
      </c>
      <c r="AA234" s="281" t="s">
        <v>533</v>
      </c>
      <c r="AB234" s="282">
        <f>AA234-Z234</f>
        <v>-23</v>
      </c>
      <c r="AC234" s="283">
        <f>IF(AE234="SI",0,I234)</f>
        <v>-0.06999999999999999</v>
      </c>
      <c r="AD234" s="284">
        <f>AC234*AB234</f>
        <v>1.6099999999999999</v>
      </c>
      <c r="AE234" s="285" t="s">
        <v>122</v>
      </c>
    </row>
    <row r="235" spans="1:31" ht="15">
      <c r="A235" s="103">
        <v>2021</v>
      </c>
      <c r="B235" s="103">
        <v>217</v>
      </c>
      <c r="C235" s="104" t="s">
        <v>533</v>
      </c>
      <c r="D235" s="279" t="s">
        <v>543</v>
      </c>
      <c r="E235" s="104" t="s">
        <v>448</v>
      </c>
      <c r="F235" s="107">
        <v>-0.51</v>
      </c>
      <c r="G235" s="107">
        <v>-0.09</v>
      </c>
      <c r="H235" s="102" t="s">
        <v>116</v>
      </c>
      <c r="I235" s="107">
        <f>IF(H235="SI",F235-G235,F235)</f>
        <v>-0.42000000000000004</v>
      </c>
      <c r="J235" s="280" t="s">
        <v>147</v>
      </c>
      <c r="K235" s="103">
        <v>2021</v>
      </c>
      <c r="L235" s="103">
        <v>2288</v>
      </c>
      <c r="M235" s="104" t="s">
        <v>513</v>
      </c>
      <c r="N235" s="103" t="s">
        <v>264</v>
      </c>
      <c r="O235" s="106" t="s">
        <v>264</v>
      </c>
      <c r="P235" s="103"/>
      <c r="Q235" s="103">
        <v>0</v>
      </c>
      <c r="R235" s="103">
        <v>0</v>
      </c>
      <c r="S235" s="103">
        <v>0</v>
      </c>
      <c r="T235" s="108">
        <v>0</v>
      </c>
      <c r="U235" s="108">
        <v>0</v>
      </c>
      <c r="V235" s="108">
        <v>0</v>
      </c>
      <c r="W235" s="109" t="s">
        <v>119</v>
      </c>
      <c r="X235" s="103">
        <v>0</v>
      </c>
      <c r="Y235" s="104" t="s">
        <v>533</v>
      </c>
      <c r="Z235" s="281" t="s">
        <v>530</v>
      </c>
      <c r="AA235" s="281" t="s">
        <v>533</v>
      </c>
      <c r="AB235" s="282">
        <f>AA235-Z235</f>
        <v>-23</v>
      </c>
      <c r="AC235" s="283">
        <f>IF(AE235="SI",0,I235)</f>
        <v>-0.42000000000000004</v>
      </c>
      <c r="AD235" s="284">
        <f>AC235*AB235</f>
        <v>9.66</v>
      </c>
      <c r="AE235" s="285" t="s">
        <v>122</v>
      </c>
    </row>
    <row r="236" spans="1:31" ht="15">
      <c r="A236" s="103">
        <v>2021</v>
      </c>
      <c r="B236" s="103">
        <v>218</v>
      </c>
      <c r="C236" s="104" t="s">
        <v>533</v>
      </c>
      <c r="D236" s="279" t="s">
        <v>544</v>
      </c>
      <c r="E236" s="104" t="s">
        <v>457</v>
      </c>
      <c r="F236" s="107">
        <v>1410.81</v>
      </c>
      <c r="G236" s="107">
        <v>54.26</v>
      </c>
      <c r="H236" s="102" t="s">
        <v>116</v>
      </c>
      <c r="I236" s="107">
        <f>IF(H236="SI",F236-G236,F236)</f>
        <v>1356.55</v>
      </c>
      <c r="J236" s="280" t="s">
        <v>314</v>
      </c>
      <c r="K236" s="103">
        <v>2021</v>
      </c>
      <c r="L236" s="103">
        <v>2254</v>
      </c>
      <c r="M236" s="104" t="s">
        <v>461</v>
      </c>
      <c r="N236" s="103">
        <v>4</v>
      </c>
      <c r="O236" s="106" t="s">
        <v>173</v>
      </c>
      <c r="P236" s="103">
        <v>1040103</v>
      </c>
      <c r="Q236" s="103">
        <v>1460</v>
      </c>
      <c r="R236" s="103">
        <v>49</v>
      </c>
      <c r="S236" s="103">
        <v>1</v>
      </c>
      <c r="T236" s="108">
        <v>2021</v>
      </c>
      <c r="U236" s="108">
        <v>360</v>
      </c>
      <c r="V236" s="108">
        <v>0</v>
      </c>
      <c r="W236" s="109" t="s">
        <v>461</v>
      </c>
      <c r="X236" s="103">
        <v>569</v>
      </c>
      <c r="Y236" s="104" t="s">
        <v>533</v>
      </c>
      <c r="Z236" s="281" t="s">
        <v>517</v>
      </c>
      <c r="AA236" s="281" t="s">
        <v>533</v>
      </c>
      <c r="AB236" s="282">
        <f>AA236-Z236</f>
        <v>-18</v>
      </c>
      <c r="AC236" s="283">
        <f>IF(AE236="SI",0,I236)</f>
        <v>1356.55</v>
      </c>
      <c r="AD236" s="284">
        <f>AC236*AB236</f>
        <v>-24417.899999999998</v>
      </c>
      <c r="AE236" s="285" t="s">
        <v>122</v>
      </c>
    </row>
    <row r="237" spans="1:31" ht="15">
      <c r="A237" s="103">
        <v>2021</v>
      </c>
      <c r="B237" s="103">
        <v>218</v>
      </c>
      <c r="C237" s="104" t="s">
        <v>533</v>
      </c>
      <c r="D237" s="279" t="s">
        <v>544</v>
      </c>
      <c r="E237" s="104" t="s">
        <v>457</v>
      </c>
      <c r="F237" s="107">
        <v>171.03</v>
      </c>
      <c r="G237" s="107">
        <v>6.58</v>
      </c>
      <c r="H237" s="102" t="s">
        <v>116</v>
      </c>
      <c r="I237" s="107">
        <f>IF(H237="SI",F237-G237,F237)</f>
        <v>164.45</v>
      </c>
      <c r="J237" s="280" t="s">
        <v>314</v>
      </c>
      <c r="K237" s="103">
        <v>2021</v>
      </c>
      <c r="L237" s="103">
        <v>2254</v>
      </c>
      <c r="M237" s="104" t="s">
        <v>461</v>
      </c>
      <c r="N237" s="103">
        <v>4</v>
      </c>
      <c r="O237" s="106" t="s">
        <v>173</v>
      </c>
      <c r="P237" s="103">
        <v>1040103</v>
      </c>
      <c r="Q237" s="103">
        <v>1460</v>
      </c>
      <c r="R237" s="103">
        <v>49</v>
      </c>
      <c r="S237" s="103">
        <v>2</v>
      </c>
      <c r="T237" s="108">
        <v>2021</v>
      </c>
      <c r="U237" s="108">
        <v>511</v>
      </c>
      <c r="V237" s="108">
        <v>0</v>
      </c>
      <c r="W237" s="109" t="s">
        <v>461</v>
      </c>
      <c r="X237" s="103">
        <v>570</v>
      </c>
      <c r="Y237" s="104" t="s">
        <v>533</v>
      </c>
      <c r="Z237" s="281" t="s">
        <v>517</v>
      </c>
      <c r="AA237" s="281" t="s">
        <v>533</v>
      </c>
      <c r="AB237" s="282">
        <f>AA237-Z237</f>
        <v>-18</v>
      </c>
      <c r="AC237" s="283">
        <f>IF(AE237="SI",0,I237)</f>
        <v>164.45</v>
      </c>
      <c r="AD237" s="284">
        <f>AC237*AB237</f>
        <v>-2960.1</v>
      </c>
      <c r="AE237" s="285" t="s">
        <v>122</v>
      </c>
    </row>
    <row r="238" spans="1:31" ht="15">
      <c r="A238" s="103">
        <v>2021</v>
      </c>
      <c r="B238" s="103">
        <v>219</v>
      </c>
      <c r="C238" s="104" t="s">
        <v>533</v>
      </c>
      <c r="D238" s="279" t="s">
        <v>545</v>
      </c>
      <c r="E238" s="104" t="s">
        <v>451</v>
      </c>
      <c r="F238" s="107">
        <v>1185.84</v>
      </c>
      <c r="G238" s="107">
        <v>209</v>
      </c>
      <c r="H238" s="102" t="s">
        <v>116</v>
      </c>
      <c r="I238" s="107">
        <f>IF(H238="SI",F238-G238,F238)</f>
        <v>976.8399999999999</v>
      </c>
      <c r="J238" s="280" t="s">
        <v>279</v>
      </c>
      <c r="K238" s="103">
        <v>2021</v>
      </c>
      <c r="L238" s="103">
        <v>2317</v>
      </c>
      <c r="M238" s="104" t="s">
        <v>471</v>
      </c>
      <c r="N238" s="103">
        <v>2</v>
      </c>
      <c r="O238" s="106" t="s">
        <v>120</v>
      </c>
      <c r="P238" s="103">
        <v>1010203</v>
      </c>
      <c r="Q238" s="103">
        <v>140</v>
      </c>
      <c r="R238" s="103">
        <v>22</v>
      </c>
      <c r="S238" s="103">
        <v>21</v>
      </c>
      <c r="T238" s="108">
        <v>2021</v>
      </c>
      <c r="U238" s="108">
        <v>269</v>
      </c>
      <c r="V238" s="108">
        <v>0</v>
      </c>
      <c r="W238" s="109" t="s">
        <v>119</v>
      </c>
      <c r="X238" s="103">
        <v>572</v>
      </c>
      <c r="Y238" s="104" t="s">
        <v>533</v>
      </c>
      <c r="Z238" s="281" t="s">
        <v>546</v>
      </c>
      <c r="AA238" s="281" t="s">
        <v>533</v>
      </c>
      <c r="AB238" s="282">
        <f>AA238-Z238</f>
        <v>-24</v>
      </c>
      <c r="AC238" s="283">
        <f>IF(AE238="SI",0,I238)</f>
        <v>976.8399999999999</v>
      </c>
      <c r="AD238" s="284">
        <f>AC238*AB238</f>
        <v>-23444.159999999996</v>
      </c>
      <c r="AE238" s="285" t="s">
        <v>122</v>
      </c>
    </row>
    <row r="239" spans="1:31" ht="15">
      <c r="A239" s="103">
        <v>2021</v>
      </c>
      <c r="B239" s="103">
        <v>220</v>
      </c>
      <c r="C239" s="104" t="s">
        <v>533</v>
      </c>
      <c r="D239" s="279" t="s">
        <v>547</v>
      </c>
      <c r="E239" s="104" t="s">
        <v>461</v>
      </c>
      <c r="F239" s="107">
        <v>2.77</v>
      </c>
      <c r="G239" s="107">
        <v>0</v>
      </c>
      <c r="H239" s="102" t="s">
        <v>122</v>
      </c>
      <c r="I239" s="107">
        <f>IF(H239="SI",F239-G239,F239)</f>
        <v>2.77</v>
      </c>
      <c r="J239" s="280" t="s">
        <v>271</v>
      </c>
      <c r="K239" s="103">
        <v>2021</v>
      </c>
      <c r="L239" s="103">
        <v>2311</v>
      </c>
      <c r="M239" s="104" t="s">
        <v>471</v>
      </c>
      <c r="N239" s="103">
        <v>2</v>
      </c>
      <c r="O239" s="106" t="s">
        <v>120</v>
      </c>
      <c r="P239" s="103">
        <v>1010203</v>
      </c>
      <c r="Q239" s="103">
        <v>140</v>
      </c>
      <c r="R239" s="103">
        <v>22</v>
      </c>
      <c r="S239" s="103">
        <v>30</v>
      </c>
      <c r="T239" s="108">
        <v>2021</v>
      </c>
      <c r="U239" s="108">
        <v>315</v>
      </c>
      <c r="V239" s="108">
        <v>0</v>
      </c>
      <c r="W239" s="109" t="s">
        <v>119</v>
      </c>
      <c r="X239" s="103">
        <v>573</v>
      </c>
      <c r="Y239" s="104" t="s">
        <v>533</v>
      </c>
      <c r="Z239" s="281" t="s">
        <v>546</v>
      </c>
      <c r="AA239" s="281" t="s">
        <v>533</v>
      </c>
      <c r="AB239" s="282">
        <f>AA239-Z239</f>
        <v>-24</v>
      </c>
      <c r="AC239" s="283">
        <f>IF(AE239="SI",0,I239)</f>
        <v>2.77</v>
      </c>
      <c r="AD239" s="284">
        <f>AC239*AB239</f>
        <v>-66.48</v>
      </c>
      <c r="AE239" s="285" t="s">
        <v>122</v>
      </c>
    </row>
    <row r="240" spans="1:31" ht="15">
      <c r="A240" s="103">
        <v>2021</v>
      </c>
      <c r="B240" s="103">
        <v>221</v>
      </c>
      <c r="C240" s="104" t="s">
        <v>533</v>
      </c>
      <c r="D240" s="279" t="s">
        <v>137</v>
      </c>
      <c r="E240" s="104" t="s">
        <v>491</v>
      </c>
      <c r="F240" s="107">
        <v>572</v>
      </c>
      <c r="G240" s="107">
        <v>125.83</v>
      </c>
      <c r="H240" s="102" t="s">
        <v>122</v>
      </c>
      <c r="I240" s="107">
        <f>IF(H240="SI",F240-G240,F240)</f>
        <v>572</v>
      </c>
      <c r="J240" s="280" t="s">
        <v>548</v>
      </c>
      <c r="K240" s="103">
        <v>2021</v>
      </c>
      <c r="L240" s="103">
        <v>2253</v>
      </c>
      <c r="M240" s="104" t="s">
        <v>461</v>
      </c>
      <c r="N240" s="103">
        <v>2</v>
      </c>
      <c r="O240" s="106" t="s">
        <v>120</v>
      </c>
      <c r="P240" s="103">
        <v>1010203</v>
      </c>
      <c r="Q240" s="103">
        <v>140</v>
      </c>
      <c r="R240" s="103">
        <v>41</v>
      </c>
      <c r="S240" s="103">
        <v>14</v>
      </c>
      <c r="T240" s="108">
        <v>2020</v>
      </c>
      <c r="U240" s="108">
        <v>195</v>
      </c>
      <c r="V240" s="108">
        <v>0</v>
      </c>
      <c r="W240" s="109" t="s">
        <v>549</v>
      </c>
      <c r="X240" s="103">
        <v>574</v>
      </c>
      <c r="Y240" s="104" t="s">
        <v>533</v>
      </c>
      <c r="Z240" s="281" t="s">
        <v>517</v>
      </c>
      <c r="AA240" s="281" t="s">
        <v>533</v>
      </c>
      <c r="AB240" s="282">
        <f>AA240-Z240</f>
        <v>-18</v>
      </c>
      <c r="AC240" s="283">
        <f>IF(AE240="SI",0,I240)</f>
        <v>572</v>
      </c>
      <c r="AD240" s="284">
        <f>AC240*AB240</f>
        <v>-10296</v>
      </c>
      <c r="AE240" s="285" t="s">
        <v>122</v>
      </c>
    </row>
    <row r="241" spans="1:31" ht="15">
      <c r="A241" s="103">
        <v>2021</v>
      </c>
      <c r="B241" s="103">
        <v>221</v>
      </c>
      <c r="C241" s="104" t="s">
        <v>533</v>
      </c>
      <c r="D241" s="279" t="s">
        <v>137</v>
      </c>
      <c r="E241" s="104" t="s">
        <v>491</v>
      </c>
      <c r="F241" s="107">
        <v>3128</v>
      </c>
      <c r="G241" s="107">
        <v>688.09</v>
      </c>
      <c r="H241" s="102" t="s">
        <v>116</v>
      </c>
      <c r="I241" s="107">
        <f>IF(H241="SI",F241-G241,F241)</f>
        <v>2439.91</v>
      </c>
      <c r="J241" s="280" t="s">
        <v>548</v>
      </c>
      <c r="K241" s="103">
        <v>2021</v>
      </c>
      <c r="L241" s="103">
        <v>2253</v>
      </c>
      <c r="M241" s="104" t="s">
        <v>461</v>
      </c>
      <c r="N241" s="103">
        <v>2</v>
      </c>
      <c r="O241" s="106" t="s">
        <v>120</v>
      </c>
      <c r="P241" s="103">
        <v>2010606</v>
      </c>
      <c r="Q241" s="103">
        <v>6280</v>
      </c>
      <c r="R241" s="103">
        <v>102</v>
      </c>
      <c r="S241" s="103">
        <v>1</v>
      </c>
      <c r="T241" s="108">
        <v>2020</v>
      </c>
      <c r="U241" s="108">
        <v>188</v>
      </c>
      <c r="V241" s="108">
        <v>0</v>
      </c>
      <c r="W241" s="109" t="s">
        <v>549</v>
      </c>
      <c r="X241" s="103">
        <v>575</v>
      </c>
      <c r="Y241" s="104" t="s">
        <v>533</v>
      </c>
      <c r="Z241" s="281" t="s">
        <v>517</v>
      </c>
      <c r="AA241" s="281" t="s">
        <v>533</v>
      </c>
      <c r="AB241" s="282">
        <f>AA241-Z241</f>
        <v>-18</v>
      </c>
      <c r="AC241" s="283">
        <f>IF(AE241="SI",0,I241)</f>
        <v>2439.91</v>
      </c>
      <c r="AD241" s="284">
        <f>AC241*AB241</f>
        <v>-43918.38</v>
      </c>
      <c r="AE241" s="285" t="s">
        <v>122</v>
      </c>
    </row>
    <row r="242" spans="1:31" ht="15">
      <c r="A242" s="103">
        <v>2021</v>
      </c>
      <c r="B242" s="103">
        <v>221</v>
      </c>
      <c r="C242" s="104" t="s">
        <v>533</v>
      </c>
      <c r="D242" s="279" t="s">
        <v>137</v>
      </c>
      <c r="E242" s="104" t="s">
        <v>491</v>
      </c>
      <c r="F242" s="107">
        <v>1300</v>
      </c>
      <c r="G242" s="107">
        <v>87.72</v>
      </c>
      <c r="H242" s="102" t="s">
        <v>116</v>
      </c>
      <c r="I242" s="107">
        <f>IF(H242="SI",F242-G242,F242)</f>
        <v>1212.28</v>
      </c>
      <c r="J242" s="280" t="s">
        <v>548</v>
      </c>
      <c r="K242" s="103">
        <v>2021</v>
      </c>
      <c r="L242" s="103">
        <v>2253</v>
      </c>
      <c r="M242" s="104" t="s">
        <v>461</v>
      </c>
      <c r="N242" s="103">
        <v>2</v>
      </c>
      <c r="O242" s="106" t="s">
        <v>120</v>
      </c>
      <c r="P242" s="103">
        <v>2090101</v>
      </c>
      <c r="Q242" s="103">
        <v>8530</v>
      </c>
      <c r="R242" s="103">
        <v>139</v>
      </c>
      <c r="S242" s="103">
        <v>12</v>
      </c>
      <c r="T242" s="108">
        <v>2020</v>
      </c>
      <c r="U242" s="108">
        <v>187</v>
      </c>
      <c r="V242" s="108">
        <v>0</v>
      </c>
      <c r="W242" s="109" t="s">
        <v>549</v>
      </c>
      <c r="X242" s="103">
        <v>576</v>
      </c>
      <c r="Y242" s="104" t="s">
        <v>533</v>
      </c>
      <c r="Z242" s="281" t="s">
        <v>517</v>
      </c>
      <c r="AA242" s="281" t="s">
        <v>533</v>
      </c>
      <c r="AB242" s="282">
        <f>AA242-Z242</f>
        <v>-18</v>
      </c>
      <c r="AC242" s="283">
        <f>IF(AE242="SI",0,I242)</f>
        <v>1212.28</v>
      </c>
      <c r="AD242" s="284">
        <f>AC242*AB242</f>
        <v>-21821.04</v>
      </c>
      <c r="AE242" s="285" t="s">
        <v>122</v>
      </c>
    </row>
    <row r="243" spans="1:31" ht="15">
      <c r="A243" s="103">
        <v>2021</v>
      </c>
      <c r="B243" s="103">
        <v>222</v>
      </c>
      <c r="C243" s="104" t="s">
        <v>533</v>
      </c>
      <c r="D243" s="279" t="s">
        <v>550</v>
      </c>
      <c r="E243" s="104" t="s">
        <v>551</v>
      </c>
      <c r="F243" s="107">
        <v>1978.8</v>
      </c>
      <c r="G243" s="107">
        <v>179.89</v>
      </c>
      <c r="H243" s="102" t="s">
        <v>116</v>
      </c>
      <c r="I243" s="107">
        <f>IF(H243="SI",F243-G243,F243)</f>
        <v>1798.9099999999999</v>
      </c>
      <c r="J243" s="280" t="s">
        <v>119</v>
      </c>
      <c r="K243" s="103">
        <v>2021</v>
      </c>
      <c r="L243" s="103">
        <v>2308</v>
      </c>
      <c r="M243" s="104" t="s">
        <v>471</v>
      </c>
      <c r="N243" s="103">
        <v>2</v>
      </c>
      <c r="O243" s="106" t="s">
        <v>120</v>
      </c>
      <c r="P243" s="103">
        <v>2090401</v>
      </c>
      <c r="Q243" s="103">
        <v>8830</v>
      </c>
      <c r="R243" s="103">
        <v>152</v>
      </c>
      <c r="S243" s="103">
        <v>4</v>
      </c>
      <c r="T243" s="108">
        <v>2021</v>
      </c>
      <c r="U243" s="108">
        <v>168</v>
      </c>
      <c r="V243" s="108">
        <v>0</v>
      </c>
      <c r="W243" s="109" t="s">
        <v>119</v>
      </c>
      <c r="X243" s="103">
        <v>578</v>
      </c>
      <c r="Y243" s="104" t="s">
        <v>533</v>
      </c>
      <c r="Z243" s="281" t="s">
        <v>546</v>
      </c>
      <c r="AA243" s="281" t="s">
        <v>533</v>
      </c>
      <c r="AB243" s="282">
        <f>AA243-Z243</f>
        <v>-24</v>
      </c>
      <c r="AC243" s="283">
        <f>IF(AE243="SI",0,I243)</f>
        <v>1798.9099999999999</v>
      </c>
      <c r="AD243" s="284">
        <f>AC243*AB243</f>
        <v>-43173.84</v>
      </c>
      <c r="AE243" s="285" t="s">
        <v>122</v>
      </c>
    </row>
    <row r="244" spans="1:31" ht="15">
      <c r="A244" s="103">
        <v>2021</v>
      </c>
      <c r="B244" s="103">
        <v>223</v>
      </c>
      <c r="C244" s="104" t="s">
        <v>552</v>
      </c>
      <c r="D244" s="279" t="s">
        <v>553</v>
      </c>
      <c r="E244" s="104" t="s">
        <v>554</v>
      </c>
      <c r="F244" s="107">
        <v>645.84</v>
      </c>
      <c r="G244" s="107">
        <v>24.84</v>
      </c>
      <c r="H244" s="102" t="s">
        <v>116</v>
      </c>
      <c r="I244" s="107">
        <f>IF(H244="SI",F244-G244,F244)</f>
        <v>621</v>
      </c>
      <c r="J244" s="280" t="s">
        <v>314</v>
      </c>
      <c r="K244" s="103">
        <v>2021</v>
      </c>
      <c r="L244" s="103">
        <v>2365</v>
      </c>
      <c r="M244" s="104" t="s">
        <v>549</v>
      </c>
      <c r="N244" s="103">
        <v>4</v>
      </c>
      <c r="O244" s="106" t="s">
        <v>173</v>
      </c>
      <c r="P244" s="103">
        <v>1040103</v>
      </c>
      <c r="Q244" s="103">
        <v>1460</v>
      </c>
      <c r="R244" s="103">
        <v>49</v>
      </c>
      <c r="S244" s="103">
        <v>1</v>
      </c>
      <c r="T244" s="108">
        <v>2021</v>
      </c>
      <c r="U244" s="108">
        <v>360</v>
      </c>
      <c r="V244" s="108">
        <v>0</v>
      </c>
      <c r="W244" s="109" t="s">
        <v>119</v>
      </c>
      <c r="X244" s="103">
        <v>580</v>
      </c>
      <c r="Y244" s="104" t="s">
        <v>552</v>
      </c>
      <c r="Z244" s="281" t="s">
        <v>555</v>
      </c>
      <c r="AA244" s="281" t="s">
        <v>552</v>
      </c>
      <c r="AB244" s="282">
        <f>AA244-Z244</f>
        <v>-22</v>
      </c>
      <c r="AC244" s="283">
        <f>IF(AE244="SI",0,I244)</f>
        <v>621</v>
      </c>
      <c r="AD244" s="284">
        <f>AC244*AB244</f>
        <v>-13662</v>
      </c>
      <c r="AE244" s="285" t="s">
        <v>122</v>
      </c>
    </row>
    <row r="245" spans="1:31" ht="15">
      <c r="A245" s="103">
        <v>2021</v>
      </c>
      <c r="B245" s="103">
        <v>224</v>
      </c>
      <c r="C245" s="104" t="s">
        <v>552</v>
      </c>
      <c r="D245" s="279" t="s">
        <v>556</v>
      </c>
      <c r="E245" s="104" t="s">
        <v>551</v>
      </c>
      <c r="F245" s="107">
        <v>18387.05</v>
      </c>
      <c r="G245" s="107">
        <v>1671.55</v>
      </c>
      <c r="H245" s="102" t="s">
        <v>116</v>
      </c>
      <c r="I245" s="107">
        <f>IF(H245="SI",F245-G245,F245)</f>
        <v>16715.5</v>
      </c>
      <c r="J245" s="280" t="s">
        <v>557</v>
      </c>
      <c r="K245" s="103">
        <v>2021</v>
      </c>
      <c r="L245" s="103">
        <v>2306</v>
      </c>
      <c r="M245" s="104" t="s">
        <v>471</v>
      </c>
      <c r="N245" s="103">
        <v>2</v>
      </c>
      <c r="O245" s="106" t="s">
        <v>120</v>
      </c>
      <c r="P245" s="103">
        <v>2090401</v>
      </c>
      <c r="Q245" s="103">
        <v>8830</v>
      </c>
      <c r="R245" s="103">
        <v>152</v>
      </c>
      <c r="S245" s="103">
        <v>4</v>
      </c>
      <c r="T245" s="108">
        <v>2021</v>
      </c>
      <c r="U245" s="108">
        <v>182</v>
      </c>
      <c r="V245" s="108">
        <v>0</v>
      </c>
      <c r="W245" s="109" t="s">
        <v>119</v>
      </c>
      <c r="X245" s="103">
        <v>581</v>
      </c>
      <c r="Y245" s="104" t="s">
        <v>552</v>
      </c>
      <c r="Z245" s="281" t="s">
        <v>546</v>
      </c>
      <c r="AA245" s="281" t="s">
        <v>552</v>
      </c>
      <c r="AB245" s="282">
        <f>AA245-Z245</f>
        <v>-17</v>
      </c>
      <c r="AC245" s="283">
        <f>IF(AE245="SI",0,I245)</f>
        <v>16715.5</v>
      </c>
      <c r="AD245" s="284">
        <f>AC245*AB245</f>
        <v>-284163.5</v>
      </c>
      <c r="AE245" s="285" t="s">
        <v>122</v>
      </c>
    </row>
    <row r="246" spans="1:31" ht="15">
      <c r="A246" s="103">
        <v>2021</v>
      </c>
      <c r="B246" s="103">
        <v>225</v>
      </c>
      <c r="C246" s="104" t="s">
        <v>558</v>
      </c>
      <c r="D246" s="279" t="s">
        <v>559</v>
      </c>
      <c r="E246" s="104" t="s">
        <v>485</v>
      </c>
      <c r="F246" s="107">
        <v>91.5</v>
      </c>
      <c r="G246" s="107">
        <v>16.5</v>
      </c>
      <c r="H246" s="102" t="s">
        <v>116</v>
      </c>
      <c r="I246" s="107">
        <f>IF(H246="SI",F246-G246,F246)</f>
        <v>75</v>
      </c>
      <c r="J246" s="280" t="s">
        <v>560</v>
      </c>
      <c r="K246" s="103">
        <v>2021</v>
      </c>
      <c r="L246" s="103">
        <v>2104</v>
      </c>
      <c r="M246" s="104" t="s">
        <v>561</v>
      </c>
      <c r="N246" s="103">
        <v>4</v>
      </c>
      <c r="O246" s="106" t="s">
        <v>173</v>
      </c>
      <c r="P246" s="103">
        <v>1010203</v>
      </c>
      <c r="Q246" s="103">
        <v>140</v>
      </c>
      <c r="R246" s="103">
        <v>22</v>
      </c>
      <c r="S246" s="103">
        <v>31</v>
      </c>
      <c r="T246" s="108">
        <v>2021</v>
      </c>
      <c r="U246" s="108">
        <v>129</v>
      </c>
      <c r="V246" s="108">
        <v>0</v>
      </c>
      <c r="W246" s="109" t="s">
        <v>119</v>
      </c>
      <c r="X246" s="103">
        <v>584</v>
      </c>
      <c r="Y246" s="104" t="s">
        <v>558</v>
      </c>
      <c r="Z246" s="281" t="s">
        <v>562</v>
      </c>
      <c r="AA246" s="281" t="s">
        <v>558</v>
      </c>
      <c r="AB246" s="282">
        <f>AA246-Z246</f>
        <v>3</v>
      </c>
      <c r="AC246" s="283">
        <f>IF(AE246="SI",0,I246)</f>
        <v>75</v>
      </c>
      <c r="AD246" s="284">
        <f>AC246*AB246</f>
        <v>225</v>
      </c>
      <c r="AE246" s="285" t="s">
        <v>122</v>
      </c>
    </row>
    <row r="247" spans="1:31" ht="15">
      <c r="A247" s="103">
        <v>2021</v>
      </c>
      <c r="B247" s="103">
        <v>226</v>
      </c>
      <c r="C247" s="104" t="s">
        <v>558</v>
      </c>
      <c r="D247" s="279" t="s">
        <v>563</v>
      </c>
      <c r="E247" s="104" t="s">
        <v>351</v>
      </c>
      <c r="F247" s="107">
        <v>91.5</v>
      </c>
      <c r="G247" s="107">
        <v>16.5</v>
      </c>
      <c r="H247" s="102" t="s">
        <v>116</v>
      </c>
      <c r="I247" s="107">
        <f>IF(H247="SI",F247-G247,F247)</f>
        <v>75</v>
      </c>
      <c r="J247" s="280" t="s">
        <v>560</v>
      </c>
      <c r="K247" s="103">
        <v>2021</v>
      </c>
      <c r="L247" s="103">
        <v>1762</v>
      </c>
      <c r="M247" s="104" t="s">
        <v>432</v>
      </c>
      <c r="N247" s="103">
        <v>4</v>
      </c>
      <c r="O247" s="106" t="s">
        <v>173</v>
      </c>
      <c r="P247" s="103">
        <v>1010203</v>
      </c>
      <c r="Q247" s="103">
        <v>140</v>
      </c>
      <c r="R247" s="103">
        <v>22</v>
      </c>
      <c r="S247" s="103">
        <v>31</v>
      </c>
      <c r="T247" s="108">
        <v>2021</v>
      </c>
      <c r="U247" s="108">
        <v>129</v>
      </c>
      <c r="V247" s="108">
        <v>0</v>
      </c>
      <c r="W247" s="109" t="s">
        <v>119</v>
      </c>
      <c r="X247" s="103">
        <v>585</v>
      </c>
      <c r="Y247" s="104" t="s">
        <v>558</v>
      </c>
      <c r="Z247" s="281" t="s">
        <v>433</v>
      </c>
      <c r="AA247" s="281" t="s">
        <v>558</v>
      </c>
      <c r="AB247" s="282">
        <f>AA247-Z247</f>
        <v>27</v>
      </c>
      <c r="AC247" s="283">
        <f>IF(AE247="SI",0,I247)</f>
        <v>75</v>
      </c>
      <c r="AD247" s="284">
        <f>AC247*AB247</f>
        <v>2025</v>
      </c>
      <c r="AE247" s="285" t="s">
        <v>122</v>
      </c>
    </row>
    <row r="248" spans="1:31" ht="15">
      <c r="A248" s="103">
        <v>2021</v>
      </c>
      <c r="B248" s="103">
        <v>227</v>
      </c>
      <c r="C248" s="104" t="s">
        <v>558</v>
      </c>
      <c r="D248" s="279" t="s">
        <v>564</v>
      </c>
      <c r="E248" s="104" t="s">
        <v>448</v>
      </c>
      <c r="F248" s="107">
        <v>1037</v>
      </c>
      <c r="G248" s="107">
        <v>187</v>
      </c>
      <c r="H248" s="102" t="s">
        <v>116</v>
      </c>
      <c r="I248" s="107">
        <f>IF(H248="SI",F248-G248,F248)</f>
        <v>850</v>
      </c>
      <c r="J248" s="280" t="s">
        <v>565</v>
      </c>
      <c r="K248" s="103">
        <v>2021</v>
      </c>
      <c r="L248" s="103">
        <v>2313</v>
      </c>
      <c r="M248" s="104" t="s">
        <v>471</v>
      </c>
      <c r="N248" s="103">
        <v>3</v>
      </c>
      <c r="O248" s="106" t="s">
        <v>246</v>
      </c>
      <c r="P248" s="103">
        <v>1010303</v>
      </c>
      <c r="Q248" s="103">
        <v>250</v>
      </c>
      <c r="R248" s="103">
        <v>27</v>
      </c>
      <c r="S248" s="103">
        <v>1</v>
      </c>
      <c r="T248" s="108">
        <v>2021</v>
      </c>
      <c r="U248" s="108">
        <v>137</v>
      </c>
      <c r="V248" s="108">
        <v>0</v>
      </c>
      <c r="W248" s="109" t="s">
        <v>119</v>
      </c>
      <c r="X248" s="103">
        <v>586</v>
      </c>
      <c r="Y248" s="104" t="s">
        <v>558</v>
      </c>
      <c r="Z248" s="281" t="s">
        <v>546</v>
      </c>
      <c r="AA248" s="281" t="s">
        <v>558</v>
      </c>
      <c r="AB248" s="282">
        <f>AA248-Z248</f>
        <v>-15</v>
      </c>
      <c r="AC248" s="283">
        <f>IF(AE248="SI",0,I248)</f>
        <v>850</v>
      </c>
      <c r="AD248" s="284">
        <f>AC248*AB248</f>
        <v>-12750</v>
      </c>
      <c r="AE248" s="285" t="s">
        <v>122</v>
      </c>
    </row>
    <row r="249" spans="1:31" ht="15">
      <c r="A249" s="103">
        <v>2021</v>
      </c>
      <c r="B249" s="103">
        <v>228</v>
      </c>
      <c r="C249" s="104" t="s">
        <v>566</v>
      </c>
      <c r="D249" s="279" t="s">
        <v>567</v>
      </c>
      <c r="E249" s="104" t="s">
        <v>481</v>
      </c>
      <c r="F249" s="107">
        <v>854</v>
      </c>
      <c r="G249" s="107">
        <v>154</v>
      </c>
      <c r="H249" s="102" t="s">
        <v>116</v>
      </c>
      <c r="I249" s="107">
        <f>IF(H249="SI",F249-G249,F249)</f>
        <v>700</v>
      </c>
      <c r="J249" s="280" t="s">
        <v>568</v>
      </c>
      <c r="K249" s="103">
        <v>2021</v>
      </c>
      <c r="L249" s="103">
        <v>2460</v>
      </c>
      <c r="M249" s="104" t="s">
        <v>558</v>
      </c>
      <c r="N249" s="103">
        <v>2</v>
      </c>
      <c r="O249" s="106" t="s">
        <v>120</v>
      </c>
      <c r="P249" s="103">
        <v>2010505</v>
      </c>
      <c r="Q249" s="103">
        <v>6170</v>
      </c>
      <c r="R249" s="103">
        <v>101</v>
      </c>
      <c r="S249" s="103">
        <v>6</v>
      </c>
      <c r="T249" s="108">
        <v>2021</v>
      </c>
      <c r="U249" s="108">
        <v>177</v>
      </c>
      <c r="V249" s="108">
        <v>0</v>
      </c>
      <c r="W249" s="109" t="s">
        <v>119</v>
      </c>
      <c r="X249" s="103">
        <v>589</v>
      </c>
      <c r="Y249" s="104" t="s">
        <v>566</v>
      </c>
      <c r="Z249" s="281" t="s">
        <v>569</v>
      </c>
      <c r="AA249" s="281" t="s">
        <v>566</v>
      </c>
      <c r="AB249" s="282">
        <f>AA249-Z249</f>
        <v>-26</v>
      </c>
      <c r="AC249" s="283">
        <f>IF(AE249="SI",0,I249)</f>
        <v>700</v>
      </c>
      <c r="AD249" s="284">
        <f>AC249*AB249</f>
        <v>-18200</v>
      </c>
      <c r="AE249" s="285" t="s">
        <v>122</v>
      </c>
    </row>
    <row r="250" spans="1:31" ht="15">
      <c r="A250" s="103">
        <v>2021</v>
      </c>
      <c r="B250" s="103">
        <v>229</v>
      </c>
      <c r="C250" s="104" t="s">
        <v>566</v>
      </c>
      <c r="D250" s="279" t="s">
        <v>570</v>
      </c>
      <c r="E250" s="104" t="s">
        <v>511</v>
      </c>
      <c r="F250" s="107">
        <v>990</v>
      </c>
      <c r="G250" s="107">
        <v>0</v>
      </c>
      <c r="H250" s="102" t="s">
        <v>122</v>
      </c>
      <c r="I250" s="107">
        <f>IF(H250="SI",F250-G250,F250)</f>
        <v>990</v>
      </c>
      <c r="J250" s="280" t="s">
        <v>571</v>
      </c>
      <c r="K250" s="103">
        <v>2021</v>
      </c>
      <c r="L250" s="103">
        <v>2414</v>
      </c>
      <c r="M250" s="104" t="s">
        <v>562</v>
      </c>
      <c r="N250" s="103">
        <v>2</v>
      </c>
      <c r="O250" s="106" t="s">
        <v>120</v>
      </c>
      <c r="P250" s="103">
        <v>1010203</v>
      </c>
      <c r="Q250" s="103">
        <v>140</v>
      </c>
      <c r="R250" s="103">
        <v>22</v>
      </c>
      <c r="S250" s="103">
        <v>1</v>
      </c>
      <c r="T250" s="108">
        <v>2021</v>
      </c>
      <c r="U250" s="108">
        <v>276</v>
      </c>
      <c r="V250" s="108">
        <v>0</v>
      </c>
      <c r="W250" s="109" t="s">
        <v>119</v>
      </c>
      <c r="X250" s="103">
        <v>590</v>
      </c>
      <c r="Y250" s="104" t="s">
        <v>566</v>
      </c>
      <c r="Z250" s="281" t="s">
        <v>572</v>
      </c>
      <c r="AA250" s="281" t="s">
        <v>566</v>
      </c>
      <c r="AB250" s="282">
        <f>AA250-Z250</f>
        <v>-23</v>
      </c>
      <c r="AC250" s="283">
        <f>IF(AE250="SI",0,I250)</f>
        <v>990</v>
      </c>
      <c r="AD250" s="284">
        <f>AC250*AB250</f>
        <v>-22770</v>
      </c>
      <c r="AE250" s="285" t="s">
        <v>122</v>
      </c>
    </row>
    <row r="251" spans="1:31" ht="15">
      <c r="A251" s="103">
        <v>2021</v>
      </c>
      <c r="B251" s="103">
        <v>230</v>
      </c>
      <c r="C251" s="104" t="s">
        <v>573</v>
      </c>
      <c r="D251" s="279" t="s">
        <v>574</v>
      </c>
      <c r="E251" s="104" t="s">
        <v>575</v>
      </c>
      <c r="F251" s="107">
        <v>4916.88</v>
      </c>
      <c r="G251" s="107">
        <v>886.65</v>
      </c>
      <c r="H251" s="102" t="s">
        <v>116</v>
      </c>
      <c r="I251" s="107">
        <f>IF(H251="SI",F251-G251,F251)</f>
        <v>4030.23</v>
      </c>
      <c r="J251" s="280" t="s">
        <v>576</v>
      </c>
      <c r="K251" s="103">
        <v>2021</v>
      </c>
      <c r="L251" s="103">
        <v>2484</v>
      </c>
      <c r="M251" s="104" t="s">
        <v>577</v>
      </c>
      <c r="N251" s="103">
        <v>2</v>
      </c>
      <c r="O251" s="106" t="s">
        <v>120</v>
      </c>
      <c r="P251" s="103">
        <v>1090603</v>
      </c>
      <c r="Q251" s="103">
        <v>3660</v>
      </c>
      <c r="R251" s="103">
        <v>95</v>
      </c>
      <c r="S251" s="103">
        <v>1</v>
      </c>
      <c r="T251" s="108">
        <v>2021</v>
      </c>
      <c r="U251" s="108">
        <v>281</v>
      </c>
      <c r="V251" s="108">
        <v>0</v>
      </c>
      <c r="W251" s="109" t="s">
        <v>119</v>
      </c>
      <c r="X251" s="103">
        <v>591</v>
      </c>
      <c r="Y251" s="104" t="s">
        <v>573</v>
      </c>
      <c r="Z251" s="281" t="s">
        <v>578</v>
      </c>
      <c r="AA251" s="281" t="s">
        <v>573</v>
      </c>
      <c r="AB251" s="282">
        <f>AA251-Z251</f>
        <v>-26</v>
      </c>
      <c r="AC251" s="283">
        <f>IF(AE251="SI",0,I251)</f>
        <v>4030.23</v>
      </c>
      <c r="AD251" s="284">
        <f>AC251*AB251</f>
        <v>-104785.98</v>
      </c>
      <c r="AE251" s="285" t="s">
        <v>122</v>
      </c>
    </row>
    <row r="252" spans="1:31" ht="15">
      <c r="A252" s="103">
        <v>2021</v>
      </c>
      <c r="B252" s="103">
        <v>231</v>
      </c>
      <c r="C252" s="104" t="s">
        <v>530</v>
      </c>
      <c r="D252" s="279" t="s">
        <v>579</v>
      </c>
      <c r="E252" s="104" t="s">
        <v>577</v>
      </c>
      <c r="F252" s="107">
        <v>1300</v>
      </c>
      <c r="G252" s="107">
        <v>61.9</v>
      </c>
      <c r="H252" s="102" t="s">
        <v>116</v>
      </c>
      <c r="I252" s="107">
        <f>IF(H252="SI",F252-G252,F252)</f>
        <v>1238.1</v>
      </c>
      <c r="J252" s="280" t="s">
        <v>580</v>
      </c>
      <c r="K252" s="103">
        <v>2021</v>
      </c>
      <c r="L252" s="103">
        <v>2511</v>
      </c>
      <c r="M252" s="104" t="s">
        <v>573</v>
      </c>
      <c r="N252" s="103">
        <v>4</v>
      </c>
      <c r="O252" s="106" t="s">
        <v>173</v>
      </c>
      <c r="P252" s="103">
        <v>1040103</v>
      </c>
      <c r="Q252" s="103">
        <v>1460</v>
      </c>
      <c r="R252" s="103">
        <v>49</v>
      </c>
      <c r="S252" s="103">
        <v>7</v>
      </c>
      <c r="T252" s="108">
        <v>2021</v>
      </c>
      <c r="U252" s="108">
        <v>194</v>
      </c>
      <c r="V252" s="108">
        <v>0</v>
      </c>
      <c r="W252" s="109" t="s">
        <v>119</v>
      </c>
      <c r="X252" s="103">
        <v>605</v>
      </c>
      <c r="Y252" s="104" t="s">
        <v>530</v>
      </c>
      <c r="Z252" s="281" t="s">
        <v>581</v>
      </c>
      <c r="AA252" s="281" t="s">
        <v>530</v>
      </c>
      <c r="AB252" s="282">
        <f>AA252-Z252</f>
        <v>-21</v>
      </c>
      <c r="AC252" s="283">
        <f>IF(AE252="SI",0,I252)</f>
        <v>1238.1</v>
      </c>
      <c r="AD252" s="284">
        <f>AC252*AB252</f>
        <v>-26000.1</v>
      </c>
      <c r="AE252" s="285" t="s">
        <v>122</v>
      </c>
    </row>
    <row r="253" spans="1:31" ht="15">
      <c r="A253" s="103">
        <v>2021</v>
      </c>
      <c r="B253" s="103">
        <v>231</v>
      </c>
      <c r="C253" s="104" t="s">
        <v>530</v>
      </c>
      <c r="D253" s="279" t="s">
        <v>579</v>
      </c>
      <c r="E253" s="104" t="s">
        <v>577</v>
      </c>
      <c r="F253" s="107">
        <v>906.05</v>
      </c>
      <c r="G253" s="107">
        <v>43.15</v>
      </c>
      <c r="H253" s="102" t="s">
        <v>116</v>
      </c>
      <c r="I253" s="107">
        <f>IF(H253="SI",F253-G253,F253)</f>
        <v>862.9</v>
      </c>
      <c r="J253" s="280" t="s">
        <v>580</v>
      </c>
      <c r="K253" s="103">
        <v>2021</v>
      </c>
      <c r="L253" s="103">
        <v>2511</v>
      </c>
      <c r="M253" s="104" t="s">
        <v>573</v>
      </c>
      <c r="N253" s="103">
        <v>4</v>
      </c>
      <c r="O253" s="106" t="s">
        <v>173</v>
      </c>
      <c r="P253" s="103">
        <v>1040103</v>
      </c>
      <c r="Q253" s="103">
        <v>1460</v>
      </c>
      <c r="R253" s="103">
        <v>49</v>
      </c>
      <c r="S253" s="103">
        <v>1</v>
      </c>
      <c r="T253" s="108">
        <v>2021</v>
      </c>
      <c r="U253" s="108">
        <v>195</v>
      </c>
      <c r="V253" s="108">
        <v>0</v>
      </c>
      <c r="W253" s="109" t="s">
        <v>119</v>
      </c>
      <c r="X253" s="103">
        <v>604</v>
      </c>
      <c r="Y253" s="104" t="s">
        <v>530</v>
      </c>
      <c r="Z253" s="281" t="s">
        <v>581</v>
      </c>
      <c r="AA253" s="281" t="s">
        <v>530</v>
      </c>
      <c r="AB253" s="282">
        <f>AA253-Z253</f>
        <v>-21</v>
      </c>
      <c r="AC253" s="283">
        <f>IF(AE253="SI",0,I253)</f>
        <v>862.9</v>
      </c>
      <c r="AD253" s="284">
        <f>AC253*AB253</f>
        <v>-18120.899999999998</v>
      </c>
      <c r="AE253" s="285" t="s">
        <v>122</v>
      </c>
    </row>
    <row r="254" spans="1:31" ht="15">
      <c r="A254" s="103">
        <v>2021</v>
      </c>
      <c r="B254" s="103">
        <v>232</v>
      </c>
      <c r="C254" s="104" t="s">
        <v>530</v>
      </c>
      <c r="D254" s="279" t="s">
        <v>582</v>
      </c>
      <c r="E254" s="104" t="s">
        <v>583</v>
      </c>
      <c r="F254" s="107">
        <v>1006.5</v>
      </c>
      <c r="G254" s="107">
        <v>181.5</v>
      </c>
      <c r="H254" s="102" t="s">
        <v>116</v>
      </c>
      <c r="I254" s="107">
        <f>IF(H254="SI",F254-G254,F254)</f>
        <v>825</v>
      </c>
      <c r="J254" s="280" t="s">
        <v>245</v>
      </c>
      <c r="K254" s="103">
        <v>2021</v>
      </c>
      <c r="L254" s="103">
        <v>2602</v>
      </c>
      <c r="M254" s="104" t="s">
        <v>584</v>
      </c>
      <c r="N254" s="103">
        <v>3</v>
      </c>
      <c r="O254" s="106" t="s">
        <v>246</v>
      </c>
      <c r="P254" s="103">
        <v>1010302</v>
      </c>
      <c r="Q254" s="103">
        <v>240</v>
      </c>
      <c r="R254" s="103">
        <v>26</v>
      </c>
      <c r="S254" s="103">
        <v>2</v>
      </c>
      <c r="T254" s="108">
        <v>2021</v>
      </c>
      <c r="U254" s="108">
        <v>238</v>
      </c>
      <c r="V254" s="108">
        <v>0</v>
      </c>
      <c r="W254" s="109" t="s">
        <v>119</v>
      </c>
      <c r="X254" s="103">
        <v>610</v>
      </c>
      <c r="Y254" s="104" t="s">
        <v>530</v>
      </c>
      <c r="Z254" s="281" t="s">
        <v>585</v>
      </c>
      <c r="AA254" s="281" t="s">
        <v>530</v>
      </c>
      <c r="AB254" s="282">
        <f>AA254-Z254</f>
        <v>-27</v>
      </c>
      <c r="AC254" s="283">
        <f>IF(AE254="SI",0,I254)</f>
        <v>825</v>
      </c>
      <c r="AD254" s="284">
        <f>AC254*AB254</f>
        <v>-22275</v>
      </c>
      <c r="AE254" s="285" t="s">
        <v>122</v>
      </c>
    </row>
    <row r="255" spans="1:31" ht="15">
      <c r="A255" s="103">
        <v>2021</v>
      </c>
      <c r="B255" s="103">
        <v>233</v>
      </c>
      <c r="C255" s="104" t="s">
        <v>586</v>
      </c>
      <c r="D255" s="279" t="s">
        <v>587</v>
      </c>
      <c r="E255" s="104" t="s">
        <v>499</v>
      </c>
      <c r="F255" s="107">
        <v>22.23</v>
      </c>
      <c r="G255" s="107">
        <v>4.01</v>
      </c>
      <c r="H255" s="102" t="s">
        <v>116</v>
      </c>
      <c r="I255" s="107">
        <f>IF(H255="SI",F255-G255,F255)</f>
        <v>18.22</v>
      </c>
      <c r="J255" s="280" t="s">
        <v>455</v>
      </c>
      <c r="K255" s="103">
        <v>2021</v>
      </c>
      <c r="L255" s="103">
        <v>2562</v>
      </c>
      <c r="M255" s="104" t="s">
        <v>588</v>
      </c>
      <c r="N255" s="103">
        <v>2</v>
      </c>
      <c r="O255" s="106" t="s">
        <v>120</v>
      </c>
      <c r="P255" s="103">
        <v>1010203</v>
      </c>
      <c r="Q255" s="103">
        <v>140</v>
      </c>
      <c r="R255" s="103">
        <v>22</v>
      </c>
      <c r="S255" s="103">
        <v>4</v>
      </c>
      <c r="T255" s="108">
        <v>2021</v>
      </c>
      <c r="U255" s="108">
        <v>123</v>
      </c>
      <c r="V255" s="108">
        <v>0</v>
      </c>
      <c r="W255" s="109" t="s">
        <v>586</v>
      </c>
      <c r="X255" s="103">
        <v>614</v>
      </c>
      <c r="Y255" s="104" t="s">
        <v>586</v>
      </c>
      <c r="Z255" s="281" t="s">
        <v>589</v>
      </c>
      <c r="AA255" s="281" t="s">
        <v>586</v>
      </c>
      <c r="AB255" s="282">
        <f>AA255-Z255</f>
        <v>-18</v>
      </c>
      <c r="AC255" s="283">
        <f>IF(AE255="SI",0,I255)</f>
        <v>18.22</v>
      </c>
      <c r="AD255" s="284">
        <f>AC255*AB255</f>
        <v>-327.96</v>
      </c>
      <c r="AE255" s="285" t="s">
        <v>122</v>
      </c>
    </row>
    <row r="256" spans="1:31" ht="15">
      <c r="A256" s="103">
        <v>2021</v>
      </c>
      <c r="B256" s="103">
        <v>234</v>
      </c>
      <c r="C256" s="104" t="s">
        <v>586</v>
      </c>
      <c r="D256" s="279" t="s">
        <v>590</v>
      </c>
      <c r="E256" s="104" t="s">
        <v>499</v>
      </c>
      <c r="F256" s="107">
        <v>416.96</v>
      </c>
      <c r="G256" s="107">
        <v>75.19</v>
      </c>
      <c r="H256" s="102" t="s">
        <v>116</v>
      </c>
      <c r="I256" s="107">
        <f>IF(H256="SI",F256-G256,F256)</f>
        <v>341.77</v>
      </c>
      <c r="J256" s="280" t="s">
        <v>455</v>
      </c>
      <c r="K256" s="103">
        <v>2021</v>
      </c>
      <c r="L256" s="103">
        <v>2598</v>
      </c>
      <c r="M256" s="104" t="s">
        <v>584</v>
      </c>
      <c r="N256" s="103">
        <v>2</v>
      </c>
      <c r="O256" s="106" t="s">
        <v>120</v>
      </c>
      <c r="P256" s="103">
        <v>1080203</v>
      </c>
      <c r="Q256" s="103">
        <v>2890</v>
      </c>
      <c r="R256" s="103">
        <v>69</v>
      </c>
      <c r="S256" s="103">
        <v>1</v>
      </c>
      <c r="T256" s="108">
        <v>2021</v>
      </c>
      <c r="U256" s="108">
        <v>125</v>
      </c>
      <c r="V256" s="108">
        <v>0</v>
      </c>
      <c r="W256" s="109" t="s">
        <v>586</v>
      </c>
      <c r="X256" s="103">
        <v>623</v>
      </c>
      <c r="Y256" s="104" t="s">
        <v>586</v>
      </c>
      <c r="Z256" s="281" t="s">
        <v>585</v>
      </c>
      <c r="AA256" s="281" t="s">
        <v>586</v>
      </c>
      <c r="AB256" s="282">
        <f>AA256-Z256</f>
        <v>-22</v>
      </c>
      <c r="AC256" s="283">
        <f>IF(AE256="SI",0,I256)</f>
        <v>341.77</v>
      </c>
      <c r="AD256" s="284">
        <f>AC256*AB256</f>
        <v>-7518.94</v>
      </c>
      <c r="AE256" s="285" t="s">
        <v>122</v>
      </c>
    </row>
    <row r="257" spans="1:31" ht="15">
      <c r="A257" s="103">
        <v>2021</v>
      </c>
      <c r="B257" s="103">
        <v>235</v>
      </c>
      <c r="C257" s="104" t="s">
        <v>586</v>
      </c>
      <c r="D257" s="279" t="s">
        <v>591</v>
      </c>
      <c r="E257" s="104" t="s">
        <v>499</v>
      </c>
      <c r="F257" s="107">
        <v>13.21</v>
      </c>
      <c r="G257" s="107">
        <v>2.38</v>
      </c>
      <c r="H257" s="102" t="s">
        <v>116</v>
      </c>
      <c r="I257" s="107">
        <f>IF(H257="SI",F257-G257,F257)</f>
        <v>10.830000000000002</v>
      </c>
      <c r="J257" s="280" t="s">
        <v>455</v>
      </c>
      <c r="K257" s="103">
        <v>2021</v>
      </c>
      <c r="L257" s="103">
        <v>2594</v>
      </c>
      <c r="M257" s="104" t="s">
        <v>584</v>
      </c>
      <c r="N257" s="103">
        <v>2</v>
      </c>
      <c r="O257" s="106" t="s">
        <v>120</v>
      </c>
      <c r="P257" s="103">
        <v>1010503</v>
      </c>
      <c r="Q257" s="103">
        <v>470</v>
      </c>
      <c r="R257" s="103">
        <v>25</v>
      </c>
      <c r="S257" s="103">
        <v>10</v>
      </c>
      <c r="T257" s="108">
        <v>2021</v>
      </c>
      <c r="U257" s="108">
        <v>121</v>
      </c>
      <c r="V257" s="108">
        <v>0</v>
      </c>
      <c r="W257" s="109" t="s">
        <v>586</v>
      </c>
      <c r="X257" s="103">
        <v>621</v>
      </c>
      <c r="Y257" s="104" t="s">
        <v>586</v>
      </c>
      <c r="Z257" s="281" t="s">
        <v>585</v>
      </c>
      <c r="AA257" s="281" t="s">
        <v>586</v>
      </c>
      <c r="AB257" s="282">
        <f>AA257-Z257</f>
        <v>-22</v>
      </c>
      <c r="AC257" s="283">
        <f>IF(AE257="SI",0,I257)</f>
        <v>10.830000000000002</v>
      </c>
      <c r="AD257" s="284">
        <f>AC257*AB257</f>
        <v>-238.26000000000005</v>
      </c>
      <c r="AE257" s="285" t="s">
        <v>122</v>
      </c>
    </row>
    <row r="258" spans="1:31" ht="15">
      <c r="A258" s="103">
        <v>2021</v>
      </c>
      <c r="B258" s="103">
        <v>236</v>
      </c>
      <c r="C258" s="104" t="s">
        <v>586</v>
      </c>
      <c r="D258" s="279" t="s">
        <v>592</v>
      </c>
      <c r="E258" s="104" t="s">
        <v>499</v>
      </c>
      <c r="F258" s="107">
        <v>32.64</v>
      </c>
      <c r="G258" s="107">
        <v>5.89</v>
      </c>
      <c r="H258" s="102" t="s">
        <v>116</v>
      </c>
      <c r="I258" s="107">
        <f>IF(H258="SI",F258-G258,F258)</f>
        <v>26.75</v>
      </c>
      <c r="J258" s="280" t="s">
        <v>455</v>
      </c>
      <c r="K258" s="103">
        <v>2021</v>
      </c>
      <c r="L258" s="103">
        <v>2557</v>
      </c>
      <c r="M258" s="104" t="s">
        <v>588</v>
      </c>
      <c r="N258" s="103">
        <v>2</v>
      </c>
      <c r="O258" s="106" t="s">
        <v>120</v>
      </c>
      <c r="P258" s="103">
        <v>1010203</v>
      </c>
      <c r="Q258" s="103">
        <v>140</v>
      </c>
      <c r="R258" s="103">
        <v>22</v>
      </c>
      <c r="S258" s="103">
        <v>11</v>
      </c>
      <c r="T258" s="108">
        <v>2021</v>
      </c>
      <c r="U258" s="108">
        <v>126</v>
      </c>
      <c r="V258" s="108">
        <v>0</v>
      </c>
      <c r="W258" s="109" t="s">
        <v>586</v>
      </c>
      <c r="X258" s="103">
        <v>617</v>
      </c>
      <c r="Y258" s="104" t="s">
        <v>586</v>
      </c>
      <c r="Z258" s="281" t="s">
        <v>589</v>
      </c>
      <c r="AA258" s="281" t="s">
        <v>586</v>
      </c>
      <c r="AB258" s="282">
        <f>AA258-Z258</f>
        <v>-18</v>
      </c>
      <c r="AC258" s="283">
        <f>IF(AE258="SI",0,I258)</f>
        <v>26.75</v>
      </c>
      <c r="AD258" s="284">
        <f>AC258*AB258</f>
        <v>-481.5</v>
      </c>
      <c r="AE258" s="285" t="s">
        <v>122</v>
      </c>
    </row>
    <row r="259" spans="1:31" ht="15">
      <c r="A259" s="103">
        <v>2021</v>
      </c>
      <c r="B259" s="103">
        <v>237</v>
      </c>
      <c r="C259" s="104" t="s">
        <v>586</v>
      </c>
      <c r="D259" s="279" t="s">
        <v>593</v>
      </c>
      <c r="E259" s="104" t="s">
        <v>499</v>
      </c>
      <c r="F259" s="107">
        <v>43.98</v>
      </c>
      <c r="G259" s="107">
        <v>7.93</v>
      </c>
      <c r="H259" s="102" t="s">
        <v>116</v>
      </c>
      <c r="I259" s="107">
        <f>IF(H259="SI",F259-G259,F259)</f>
        <v>36.05</v>
      </c>
      <c r="J259" s="280" t="s">
        <v>455</v>
      </c>
      <c r="K259" s="103">
        <v>2021</v>
      </c>
      <c r="L259" s="103">
        <v>2601</v>
      </c>
      <c r="M259" s="104" t="s">
        <v>584</v>
      </c>
      <c r="N259" s="103">
        <v>2</v>
      </c>
      <c r="O259" s="106" t="s">
        <v>120</v>
      </c>
      <c r="P259" s="103">
        <v>1010203</v>
      </c>
      <c r="Q259" s="103">
        <v>140</v>
      </c>
      <c r="R259" s="103">
        <v>22</v>
      </c>
      <c r="S259" s="103">
        <v>25</v>
      </c>
      <c r="T259" s="108">
        <v>2021</v>
      </c>
      <c r="U259" s="108">
        <v>119</v>
      </c>
      <c r="V259" s="108">
        <v>0</v>
      </c>
      <c r="W259" s="109" t="s">
        <v>586</v>
      </c>
      <c r="X259" s="103">
        <v>619</v>
      </c>
      <c r="Y259" s="104" t="s">
        <v>586</v>
      </c>
      <c r="Z259" s="281" t="s">
        <v>585</v>
      </c>
      <c r="AA259" s="281" t="s">
        <v>586</v>
      </c>
      <c r="AB259" s="282">
        <f>AA259-Z259</f>
        <v>-22</v>
      </c>
      <c r="AC259" s="283">
        <f>IF(AE259="SI",0,I259)</f>
        <v>36.05</v>
      </c>
      <c r="AD259" s="284">
        <f>AC259*AB259</f>
        <v>-793.0999999999999</v>
      </c>
      <c r="AE259" s="285" t="s">
        <v>122</v>
      </c>
    </row>
    <row r="260" spans="1:31" ht="15">
      <c r="A260" s="103">
        <v>2021</v>
      </c>
      <c r="B260" s="103">
        <v>238</v>
      </c>
      <c r="C260" s="104" t="s">
        <v>586</v>
      </c>
      <c r="D260" s="279" t="s">
        <v>594</v>
      </c>
      <c r="E260" s="104" t="s">
        <v>499</v>
      </c>
      <c r="F260" s="107">
        <v>28.62</v>
      </c>
      <c r="G260" s="107">
        <v>5.16</v>
      </c>
      <c r="H260" s="102" t="s">
        <v>116</v>
      </c>
      <c r="I260" s="107">
        <f>IF(H260="SI",F260-G260,F260)</f>
        <v>23.46</v>
      </c>
      <c r="J260" s="280" t="s">
        <v>455</v>
      </c>
      <c r="K260" s="103">
        <v>2021</v>
      </c>
      <c r="L260" s="103">
        <v>2596</v>
      </c>
      <c r="M260" s="104" t="s">
        <v>584</v>
      </c>
      <c r="N260" s="103">
        <v>2</v>
      </c>
      <c r="O260" s="106" t="s">
        <v>120</v>
      </c>
      <c r="P260" s="103">
        <v>1010203</v>
      </c>
      <c r="Q260" s="103">
        <v>140</v>
      </c>
      <c r="R260" s="103">
        <v>22</v>
      </c>
      <c r="S260" s="103">
        <v>12</v>
      </c>
      <c r="T260" s="108">
        <v>2021</v>
      </c>
      <c r="U260" s="108">
        <v>118</v>
      </c>
      <c r="V260" s="108">
        <v>0</v>
      </c>
      <c r="W260" s="109" t="s">
        <v>586</v>
      </c>
      <c r="X260" s="103">
        <v>618</v>
      </c>
      <c r="Y260" s="104" t="s">
        <v>586</v>
      </c>
      <c r="Z260" s="281" t="s">
        <v>585</v>
      </c>
      <c r="AA260" s="281" t="s">
        <v>586</v>
      </c>
      <c r="AB260" s="282">
        <f>AA260-Z260</f>
        <v>-22</v>
      </c>
      <c r="AC260" s="283">
        <f>IF(AE260="SI",0,I260)</f>
        <v>23.46</v>
      </c>
      <c r="AD260" s="284">
        <f>AC260*AB260</f>
        <v>-516.12</v>
      </c>
      <c r="AE260" s="285" t="s">
        <v>122</v>
      </c>
    </row>
    <row r="261" spans="1:31" ht="15">
      <c r="A261" s="103">
        <v>2021</v>
      </c>
      <c r="B261" s="103">
        <v>239</v>
      </c>
      <c r="C261" s="104" t="s">
        <v>586</v>
      </c>
      <c r="D261" s="279" t="s">
        <v>595</v>
      </c>
      <c r="E261" s="104" t="s">
        <v>499</v>
      </c>
      <c r="F261" s="107">
        <v>58.01</v>
      </c>
      <c r="G261" s="107">
        <v>10.46</v>
      </c>
      <c r="H261" s="102" t="s">
        <v>116</v>
      </c>
      <c r="I261" s="107">
        <f>IF(H261="SI",F261-G261,F261)</f>
        <v>47.55</v>
      </c>
      <c r="J261" s="280" t="s">
        <v>455</v>
      </c>
      <c r="K261" s="103">
        <v>2021</v>
      </c>
      <c r="L261" s="103">
        <v>2595</v>
      </c>
      <c r="M261" s="104" t="s">
        <v>584</v>
      </c>
      <c r="N261" s="103">
        <v>2</v>
      </c>
      <c r="O261" s="106" t="s">
        <v>120</v>
      </c>
      <c r="P261" s="103">
        <v>1010203</v>
      </c>
      <c r="Q261" s="103">
        <v>140</v>
      </c>
      <c r="R261" s="103">
        <v>22</v>
      </c>
      <c r="S261" s="103">
        <v>7</v>
      </c>
      <c r="T261" s="108">
        <v>2021</v>
      </c>
      <c r="U261" s="108">
        <v>116</v>
      </c>
      <c r="V261" s="108">
        <v>0</v>
      </c>
      <c r="W261" s="109" t="s">
        <v>586</v>
      </c>
      <c r="X261" s="103">
        <v>616</v>
      </c>
      <c r="Y261" s="104" t="s">
        <v>586</v>
      </c>
      <c r="Z261" s="281" t="s">
        <v>585</v>
      </c>
      <c r="AA261" s="281" t="s">
        <v>586</v>
      </c>
      <c r="AB261" s="282">
        <f>AA261-Z261</f>
        <v>-22</v>
      </c>
      <c r="AC261" s="283">
        <f>IF(AE261="SI",0,I261)</f>
        <v>47.55</v>
      </c>
      <c r="AD261" s="284">
        <f>AC261*AB261</f>
        <v>-1046.1</v>
      </c>
      <c r="AE261" s="285" t="s">
        <v>122</v>
      </c>
    </row>
    <row r="262" spans="1:31" ht="15">
      <c r="A262" s="103">
        <v>2021</v>
      </c>
      <c r="B262" s="103">
        <v>240</v>
      </c>
      <c r="C262" s="104" t="s">
        <v>586</v>
      </c>
      <c r="D262" s="279" t="s">
        <v>596</v>
      </c>
      <c r="E262" s="104" t="s">
        <v>499</v>
      </c>
      <c r="F262" s="107">
        <v>134.09</v>
      </c>
      <c r="G262" s="107">
        <v>24.18</v>
      </c>
      <c r="H262" s="102" t="s">
        <v>116</v>
      </c>
      <c r="I262" s="107">
        <f>IF(H262="SI",F262-G262,F262)</f>
        <v>109.91</v>
      </c>
      <c r="J262" s="280" t="s">
        <v>455</v>
      </c>
      <c r="K262" s="103">
        <v>2021</v>
      </c>
      <c r="L262" s="103">
        <v>2558</v>
      </c>
      <c r="M262" s="104" t="s">
        <v>588</v>
      </c>
      <c r="N262" s="103">
        <v>2</v>
      </c>
      <c r="O262" s="106" t="s">
        <v>120</v>
      </c>
      <c r="P262" s="103">
        <v>1010203</v>
      </c>
      <c r="Q262" s="103">
        <v>140</v>
      </c>
      <c r="R262" s="103">
        <v>22</v>
      </c>
      <c r="S262" s="103">
        <v>6</v>
      </c>
      <c r="T262" s="108">
        <v>2021</v>
      </c>
      <c r="U262" s="108">
        <v>117</v>
      </c>
      <c r="V262" s="108">
        <v>0</v>
      </c>
      <c r="W262" s="109" t="s">
        <v>586</v>
      </c>
      <c r="X262" s="103">
        <v>615</v>
      </c>
      <c r="Y262" s="104" t="s">
        <v>586</v>
      </c>
      <c r="Z262" s="281" t="s">
        <v>589</v>
      </c>
      <c r="AA262" s="281" t="s">
        <v>586</v>
      </c>
      <c r="AB262" s="282">
        <f>AA262-Z262</f>
        <v>-18</v>
      </c>
      <c r="AC262" s="283">
        <f>IF(AE262="SI",0,I262)</f>
        <v>109.91</v>
      </c>
      <c r="AD262" s="284">
        <f>AC262*AB262</f>
        <v>-1978.3799999999999</v>
      </c>
      <c r="AE262" s="285" t="s">
        <v>122</v>
      </c>
    </row>
    <row r="263" spans="1:31" ht="15">
      <c r="A263" s="103">
        <v>2021</v>
      </c>
      <c r="B263" s="103">
        <v>241</v>
      </c>
      <c r="C263" s="104" t="s">
        <v>586</v>
      </c>
      <c r="D263" s="279" t="s">
        <v>597</v>
      </c>
      <c r="E263" s="104" t="s">
        <v>499</v>
      </c>
      <c r="F263" s="107">
        <v>18.81</v>
      </c>
      <c r="G263" s="107">
        <v>3.39</v>
      </c>
      <c r="H263" s="102" t="s">
        <v>116</v>
      </c>
      <c r="I263" s="107">
        <f>IF(H263="SI",F263-G263,F263)</f>
        <v>15.419999999999998</v>
      </c>
      <c r="J263" s="280" t="s">
        <v>455</v>
      </c>
      <c r="K263" s="103">
        <v>2021</v>
      </c>
      <c r="L263" s="103">
        <v>2597</v>
      </c>
      <c r="M263" s="104" t="s">
        <v>584</v>
      </c>
      <c r="N263" s="103">
        <v>2</v>
      </c>
      <c r="O263" s="106" t="s">
        <v>120</v>
      </c>
      <c r="P263" s="103">
        <v>1080103</v>
      </c>
      <c r="Q263" s="103">
        <v>2780</v>
      </c>
      <c r="R263" s="103">
        <v>66</v>
      </c>
      <c r="S263" s="103">
        <v>2</v>
      </c>
      <c r="T263" s="108">
        <v>2021</v>
      </c>
      <c r="U263" s="108">
        <v>127</v>
      </c>
      <c r="V263" s="108">
        <v>0</v>
      </c>
      <c r="W263" s="109" t="s">
        <v>586</v>
      </c>
      <c r="X263" s="103">
        <v>622</v>
      </c>
      <c r="Y263" s="104" t="s">
        <v>586</v>
      </c>
      <c r="Z263" s="281" t="s">
        <v>585</v>
      </c>
      <c r="AA263" s="281" t="s">
        <v>586</v>
      </c>
      <c r="AB263" s="282">
        <f>AA263-Z263</f>
        <v>-22</v>
      </c>
      <c r="AC263" s="283">
        <f>IF(AE263="SI",0,I263)</f>
        <v>15.419999999999998</v>
      </c>
      <c r="AD263" s="284">
        <f>AC263*AB263</f>
        <v>-339.23999999999995</v>
      </c>
      <c r="AE263" s="285" t="s">
        <v>122</v>
      </c>
    </row>
    <row r="264" spans="1:31" ht="15">
      <c r="A264" s="103">
        <v>2021</v>
      </c>
      <c r="B264" s="103">
        <v>242</v>
      </c>
      <c r="C264" s="104" t="s">
        <v>586</v>
      </c>
      <c r="D264" s="279" t="s">
        <v>598</v>
      </c>
      <c r="E264" s="104" t="s">
        <v>499</v>
      </c>
      <c r="F264" s="107">
        <v>262.12</v>
      </c>
      <c r="G264" s="107">
        <v>47.27</v>
      </c>
      <c r="H264" s="102" t="s">
        <v>116</v>
      </c>
      <c r="I264" s="107">
        <f>IF(H264="SI",F264-G264,F264)</f>
        <v>214.85</v>
      </c>
      <c r="J264" s="280" t="s">
        <v>455</v>
      </c>
      <c r="K264" s="103">
        <v>2021</v>
      </c>
      <c r="L264" s="103">
        <v>2560</v>
      </c>
      <c r="M264" s="104" t="s">
        <v>588</v>
      </c>
      <c r="N264" s="103">
        <v>2</v>
      </c>
      <c r="O264" s="106" t="s">
        <v>120</v>
      </c>
      <c r="P264" s="103">
        <v>1080203</v>
      </c>
      <c r="Q264" s="103">
        <v>2890</v>
      </c>
      <c r="R264" s="103">
        <v>69</v>
      </c>
      <c r="S264" s="103">
        <v>1</v>
      </c>
      <c r="T264" s="108">
        <v>2021</v>
      </c>
      <c r="U264" s="108">
        <v>125</v>
      </c>
      <c r="V264" s="108">
        <v>0</v>
      </c>
      <c r="W264" s="109" t="s">
        <v>586</v>
      </c>
      <c r="X264" s="103">
        <v>623</v>
      </c>
      <c r="Y264" s="104" t="s">
        <v>586</v>
      </c>
      <c r="Z264" s="281" t="s">
        <v>589</v>
      </c>
      <c r="AA264" s="281" t="s">
        <v>586</v>
      </c>
      <c r="AB264" s="282">
        <f>AA264-Z264</f>
        <v>-18</v>
      </c>
      <c r="AC264" s="283">
        <f>IF(AE264="SI",0,I264)</f>
        <v>214.85</v>
      </c>
      <c r="AD264" s="284">
        <f>AC264*AB264</f>
        <v>-3867.2999999999997</v>
      </c>
      <c r="AE264" s="285" t="s">
        <v>122</v>
      </c>
    </row>
    <row r="265" spans="1:31" ht="15">
      <c r="A265" s="103">
        <v>2021</v>
      </c>
      <c r="B265" s="103">
        <v>243</v>
      </c>
      <c r="C265" s="104" t="s">
        <v>586</v>
      </c>
      <c r="D265" s="279" t="s">
        <v>599</v>
      </c>
      <c r="E265" s="104" t="s">
        <v>499</v>
      </c>
      <c r="F265" s="107">
        <v>20.92</v>
      </c>
      <c r="G265" s="107">
        <v>3.77</v>
      </c>
      <c r="H265" s="102" t="s">
        <v>116</v>
      </c>
      <c r="I265" s="107">
        <f>IF(H265="SI",F265-G265,F265)</f>
        <v>17.150000000000002</v>
      </c>
      <c r="J265" s="280" t="s">
        <v>455</v>
      </c>
      <c r="K265" s="103">
        <v>2021</v>
      </c>
      <c r="L265" s="103">
        <v>2599</v>
      </c>
      <c r="M265" s="104" t="s">
        <v>584</v>
      </c>
      <c r="N265" s="103">
        <v>2</v>
      </c>
      <c r="O265" s="106" t="s">
        <v>120</v>
      </c>
      <c r="P265" s="103">
        <v>1010203</v>
      </c>
      <c r="Q265" s="103">
        <v>140</v>
      </c>
      <c r="R265" s="103">
        <v>22</v>
      </c>
      <c r="S265" s="103">
        <v>27</v>
      </c>
      <c r="T265" s="108">
        <v>2021</v>
      </c>
      <c r="U265" s="108">
        <v>124</v>
      </c>
      <c r="V265" s="108">
        <v>0</v>
      </c>
      <c r="W265" s="109" t="s">
        <v>586</v>
      </c>
      <c r="X265" s="103">
        <v>620</v>
      </c>
      <c r="Y265" s="104" t="s">
        <v>586</v>
      </c>
      <c r="Z265" s="281" t="s">
        <v>585</v>
      </c>
      <c r="AA265" s="281" t="s">
        <v>586</v>
      </c>
      <c r="AB265" s="282">
        <f>AA265-Z265</f>
        <v>-22</v>
      </c>
      <c r="AC265" s="283">
        <f>IF(AE265="SI",0,I265)</f>
        <v>17.150000000000002</v>
      </c>
      <c r="AD265" s="284">
        <f>AC265*AB265</f>
        <v>-377.30000000000007</v>
      </c>
      <c r="AE265" s="285" t="s">
        <v>122</v>
      </c>
    </row>
    <row r="266" spans="1:31" ht="15">
      <c r="A266" s="103">
        <v>2021</v>
      </c>
      <c r="B266" s="103">
        <v>244</v>
      </c>
      <c r="C266" s="104" t="s">
        <v>586</v>
      </c>
      <c r="D266" s="279" t="s">
        <v>600</v>
      </c>
      <c r="E266" s="104" t="s">
        <v>499</v>
      </c>
      <c r="F266" s="107">
        <v>209.64</v>
      </c>
      <c r="G266" s="107">
        <v>37.8</v>
      </c>
      <c r="H266" s="102" t="s">
        <v>116</v>
      </c>
      <c r="I266" s="107">
        <f>IF(H266="SI",F266-G266,F266)</f>
        <v>171.83999999999997</v>
      </c>
      <c r="J266" s="280" t="s">
        <v>455</v>
      </c>
      <c r="K266" s="103">
        <v>2021</v>
      </c>
      <c r="L266" s="103">
        <v>2600</v>
      </c>
      <c r="M266" s="104" t="s">
        <v>584</v>
      </c>
      <c r="N266" s="103">
        <v>2</v>
      </c>
      <c r="O266" s="106" t="s">
        <v>120</v>
      </c>
      <c r="P266" s="103">
        <v>1010203</v>
      </c>
      <c r="Q266" s="103">
        <v>140</v>
      </c>
      <c r="R266" s="103">
        <v>22</v>
      </c>
      <c r="S266" s="103">
        <v>3</v>
      </c>
      <c r="T266" s="108">
        <v>2021</v>
      </c>
      <c r="U266" s="108">
        <v>120</v>
      </c>
      <c r="V266" s="108">
        <v>0</v>
      </c>
      <c r="W266" s="109" t="s">
        <v>586</v>
      </c>
      <c r="X266" s="103">
        <v>613</v>
      </c>
      <c r="Y266" s="104" t="s">
        <v>586</v>
      </c>
      <c r="Z266" s="281" t="s">
        <v>585</v>
      </c>
      <c r="AA266" s="281" t="s">
        <v>586</v>
      </c>
      <c r="AB266" s="282">
        <f>AA266-Z266</f>
        <v>-22</v>
      </c>
      <c r="AC266" s="283">
        <f>IF(AE266="SI",0,I266)</f>
        <v>171.83999999999997</v>
      </c>
      <c r="AD266" s="284">
        <f>AC266*AB266</f>
        <v>-3780.4799999999996</v>
      </c>
      <c r="AE266" s="285" t="s">
        <v>122</v>
      </c>
    </row>
    <row r="267" spans="1:31" ht="15">
      <c r="A267" s="103">
        <v>2021</v>
      </c>
      <c r="B267" s="103">
        <v>245</v>
      </c>
      <c r="C267" s="104" t="s">
        <v>586</v>
      </c>
      <c r="D267" s="279" t="s">
        <v>139</v>
      </c>
      <c r="E267" s="104" t="s">
        <v>601</v>
      </c>
      <c r="F267" s="107">
        <v>54551.79</v>
      </c>
      <c r="G267" s="107">
        <v>9837.21</v>
      </c>
      <c r="H267" s="102" t="s">
        <v>116</v>
      </c>
      <c r="I267" s="107">
        <f>IF(H267="SI",F267-G267,F267)</f>
        <v>44714.58</v>
      </c>
      <c r="J267" s="280" t="s">
        <v>602</v>
      </c>
      <c r="K267" s="103">
        <v>2021</v>
      </c>
      <c r="L267" s="103">
        <v>1781</v>
      </c>
      <c r="M267" s="104" t="s">
        <v>456</v>
      </c>
      <c r="N267" s="103" t="s">
        <v>264</v>
      </c>
      <c r="O267" s="106" t="s">
        <v>264</v>
      </c>
      <c r="P267" s="103"/>
      <c r="Q267" s="103">
        <v>0</v>
      </c>
      <c r="R267" s="103">
        <v>0</v>
      </c>
      <c r="S267" s="103">
        <v>0</v>
      </c>
      <c r="T267" s="108">
        <v>0</v>
      </c>
      <c r="U267" s="108">
        <v>0</v>
      </c>
      <c r="V267" s="108">
        <v>0</v>
      </c>
      <c r="W267" s="109" t="s">
        <v>119</v>
      </c>
      <c r="X267" s="103">
        <v>0</v>
      </c>
      <c r="Y267" s="104" t="s">
        <v>586</v>
      </c>
      <c r="Z267" s="281" t="s">
        <v>457</v>
      </c>
      <c r="AA267" s="281" t="s">
        <v>586</v>
      </c>
      <c r="AB267" s="282">
        <f>AA267-Z267</f>
        <v>41</v>
      </c>
      <c r="AC267" s="283">
        <f>IF(AE267="SI",0,I267)</f>
        <v>44714.58</v>
      </c>
      <c r="AD267" s="284">
        <f>AC267*AB267</f>
        <v>1833297.78</v>
      </c>
      <c r="AE267" s="285" t="s">
        <v>122</v>
      </c>
    </row>
    <row r="268" spans="1:31" ht="15">
      <c r="A268" s="103">
        <v>2021</v>
      </c>
      <c r="B268" s="103">
        <v>246</v>
      </c>
      <c r="C268" s="104" t="s">
        <v>586</v>
      </c>
      <c r="D268" s="279" t="s">
        <v>444</v>
      </c>
      <c r="E268" s="104" t="s">
        <v>603</v>
      </c>
      <c r="F268" s="107">
        <v>-54551.79</v>
      </c>
      <c r="G268" s="107">
        <v>-9837.21</v>
      </c>
      <c r="H268" s="102" t="s">
        <v>116</v>
      </c>
      <c r="I268" s="107">
        <f>IF(H268="SI",F268-G268,F268)</f>
        <v>-44714.58</v>
      </c>
      <c r="J268" s="280" t="s">
        <v>602</v>
      </c>
      <c r="K268" s="103">
        <v>2021</v>
      </c>
      <c r="L268" s="103">
        <v>2693</v>
      </c>
      <c r="M268" s="104" t="s">
        <v>603</v>
      </c>
      <c r="N268" s="103" t="s">
        <v>264</v>
      </c>
      <c r="O268" s="106" t="s">
        <v>264</v>
      </c>
      <c r="P268" s="103"/>
      <c r="Q268" s="103">
        <v>0</v>
      </c>
      <c r="R268" s="103">
        <v>0</v>
      </c>
      <c r="S268" s="103">
        <v>0</v>
      </c>
      <c r="T268" s="108">
        <v>0</v>
      </c>
      <c r="U268" s="108">
        <v>0</v>
      </c>
      <c r="V268" s="108">
        <v>0</v>
      </c>
      <c r="W268" s="109" t="s">
        <v>119</v>
      </c>
      <c r="X268" s="103">
        <v>0</v>
      </c>
      <c r="Y268" s="104" t="s">
        <v>586</v>
      </c>
      <c r="Z268" s="281" t="s">
        <v>604</v>
      </c>
      <c r="AA268" s="281" t="s">
        <v>586</v>
      </c>
      <c r="AB268" s="282">
        <f>AA268-Z268</f>
        <v>-29</v>
      </c>
      <c r="AC268" s="283">
        <f>IF(AE268="SI",0,I268)</f>
        <v>-44714.58</v>
      </c>
      <c r="AD268" s="284">
        <f>AC268*AB268</f>
        <v>1296722.82</v>
      </c>
      <c r="AE268" s="285" t="s">
        <v>122</v>
      </c>
    </row>
    <row r="269" spans="1:31" ht="15">
      <c r="A269" s="103">
        <v>2021</v>
      </c>
      <c r="B269" s="103">
        <v>247</v>
      </c>
      <c r="C269" s="104" t="s">
        <v>586</v>
      </c>
      <c r="D269" s="279" t="s">
        <v>605</v>
      </c>
      <c r="E269" s="104" t="s">
        <v>386</v>
      </c>
      <c r="F269" s="107">
        <v>36.6</v>
      </c>
      <c r="G269" s="107">
        <v>6.6</v>
      </c>
      <c r="H269" s="102" t="s">
        <v>116</v>
      </c>
      <c r="I269" s="107">
        <f>IF(H269="SI",F269-G269,F269)</f>
        <v>30</v>
      </c>
      <c r="J269" s="280" t="s">
        <v>119</v>
      </c>
      <c r="K269" s="103">
        <v>2021</v>
      </c>
      <c r="L269" s="103">
        <v>1942</v>
      </c>
      <c r="M269" s="104" t="s">
        <v>470</v>
      </c>
      <c r="N269" s="103" t="s">
        <v>264</v>
      </c>
      <c r="O269" s="106" t="s">
        <v>264</v>
      </c>
      <c r="P269" s="103"/>
      <c r="Q269" s="103">
        <v>0</v>
      </c>
      <c r="R269" s="103">
        <v>0</v>
      </c>
      <c r="S269" s="103">
        <v>0</v>
      </c>
      <c r="T269" s="108">
        <v>0</v>
      </c>
      <c r="U269" s="108">
        <v>0</v>
      </c>
      <c r="V269" s="108">
        <v>0</v>
      </c>
      <c r="W269" s="109" t="s">
        <v>119</v>
      </c>
      <c r="X269" s="103">
        <v>0</v>
      </c>
      <c r="Y269" s="104" t="s">
        <v>586</v>
      </c>
      <c r="Z269" s="281" t="s">
        <v>471</v>
      </c>
      <c r="AA269" s="281" t="s">
        <v>586</v>
      </c>
      <c r="AB269" s="282">
        <f>AA269-Z269</f>
        <v>34</v>
      </c>
      <c r="AC269" s="283">
        <f>IF(AE269="SI",0,I269)</f>
        <v>30</v>
      </c>
      <c r="AD269" s="284">
        <f>AC269*AB269</f>
        <v>1020</v>
      </c>
      <c r="AE269" s="285" t="s">
        <v>122</v>
      </c>
    </row>
    <row r="270" spans="1:31" ht="15">
      <c r="A270" s="103">
        <v>2021</v>
      </c>
      <c r="B270" s="103">
        <v>248</v>
      </c>
      <c r="C270" s="104" t="s">
        <v>586</v>
      </c>
      <c r="D270" s="279" t="s">
        <v>606</v>
      </c>
      <c r="E270" s="104" t="s">
        <v>533</v>
      </c>
      <c r="F270" s="107">
        <v>46.36</v>
      </c>
      <c r="G270" s="107">
        <v>8.36</v>
      </c>
      <c r="H270" s="102" t="s">
        <v>116</v>
      </c>
      <c r="I270" s="107">
        <f>IF(H270="SI",F270-G270,F270)</f>
        <v>38</v>
      </c>
      <c r="J270" s="280" t="s">
        <v>119</v>
      </c>
      <c r="K270" s="103">
        <v>2021</v>
      </c>
      <c r="L270" s="103">
        <v>2380</v>
      </c>
      <c r="M270" s="104" t="s">
        <v>502</v>
      </c>
      <c r="N270" s="103" t="s">
        <v>264</v>
      </c>
      <c r="O270" s="106" t="s">
        <v>264</v>
      </c>
      <c r="P270" s="103"/>
      <c r="Q270" s="103">
        <v>0</v>
      </c>
      <c r="R270" s="103">
        <v>0</v>
      </c>
      <c r="S270" s="103">
        <v>0</v>
      </c>
      <c r="T270" s="108">
        <v>0</v>
      </c>
      <c r="U270" s="108">
        <v>0</v>
      </c>
      <c r="V270" s="108">
        <v>0</v>
      </c>
      <c r="W270" s="109" t="s">
        <v>119</v>
      </c>
      <c r="X270" s="103">
        <v>0</v>
      </c>
      <c r="Y270" s="104" t="s">
        <v>586</v>
      </c>
      <c r="Z270" s="281" t="s">
        <v>607</v>
      </c>
      <c r="AA270" s="281" t="s">
        <v>586</v>
      </c>
      <c r="AB270" s="282">
        <f>AA270-Z270</f>
        <v>-3</v>
      </c>
      <c r="AC270" s="283">
        <f>IF(AE270="SI",0,I270)</f>
        <v>38</v>
      </c>
      <c r="AD270" s="284">
        <f>AC270*AB270</f>
        <v>-114</v>
      </c>
      <c r="AE270" s="285" t="s">
        <v>122</v>
      </c>
    </row>
    <row r="271" spans="1:31" ht="15">
      <c r="A271" s="103">
        <v>2021</v>
      </c>
      <c r="B271" s="103">
        <v>249</v>
      </c>
      <c r="C271" s="104" t="s">
        <v>608</v>
      </c>
      <c r="D271" s="279" t="s">
        <v>609</v>
      </c>
      <c r="E271" s="104" t="s">
        <v>575</v>
      </c>
      <c r="F271" s="107">
        <v>178.12</v>
      </c>
      <c r="G271" s="107">
        <v>32.12</v>
      </c>
      <c r="H271" s="102" t="s">
        <v>116</v>
      </c>
      <c r="I271" s="107">
        <f>IF(H271="SI",F271-G271,F271)</f>
        <v>146</v>
      </c>
      <c r="J271" s="280" t="s">
        <v>132</v>
      </c>
      <c r="K271" s="103">
        <v>2021</v>
      </c>
      <c r="L271" s="103">
        <v>2522</v>
      </c>
      <c r="M271" s="104" t="s">
        <v>588</v>
      </c>
      <c r="N271" s="103">
        <v>2</v>
      </c>
      <c r="O271" s="106" t="s">
        <v>120</v>
      </c>
      <c r="P271" s="103">
        <v>1010204</v>
      </c>
      <c r="Q271" s="103">
        <v>150</v>
      </c>
      <c r="R271" s="103">
        <v>22</v>
      </c>
      <c r="S271" s="103">
        <v>8</v>
      </c>
      <c r="T271" s="108">
        <v>2021</v>
      </c>
      <c r="U271" s="108">
        <v>174</v>
      </c>
      <c r="V271" s="108">
        <v>0</v>
      </c>
      <c r="W271" s="109" t="s">
        <v>119</v>
      </c>
      <c r="X271" s="103">
        <v>674</v>
      </c>
      <c r="Y271" s="104" t="s">
        <v>608</v>
      </c>
      <c r="Z271" s="281" t="s">
        <v>589</v>
      </c>
      <c r="AA271" s="281" t="s">
        <v>608</v>
      </c>
      <c r="AB271" s="282">
        <f>AA271-Z271</f>
        <v>-12</v>
      </c>
      <c r="AC271" s="283">
        <f>IF(AE271="SI",0,I271)</f>
        <v>146</v>
      </c>
      <c r="AD271" s="284">
        <f>AC271*AB271</f>
        <v>-1752</v>
      </c>
      <c r="AE271" s="285" t="s">
        <v>122</v>
      </c>
    </row>
    <row r="272" spans="1:31" ht="15">
      <c r="A272" s="103">
        <v>2021</v>
      </c>
      <c r="B272" s="103">
        <v>250</v>
      </c>
      <c r="C272" s="104" t="s">
        <v>608</v>
      </c>
      <c r="D272" s="279" t="s">
        <v>610</v>
      </c>
      <c r="E272" s="104" t="s">
        <v>573</v>
      </c>
      <c r="F272" s="107">
        <v>1788.52</v>
      </c>
      <c r="G272" s="107">
        <v>322.52</v>
      </c>
      <c r="H272" s="102" t="s">
        <v>116</v>
      </c>
      <c r="I272" s="107">
        <f>IF(H272="SI",F272-G272,F272)</f>
        <v>1466</v>
      </c>
      <c r="J272" s="280" t="s">
        <v>611</v>
      </c>
      <c r="K272" s="103">
        <v>2021</v>
      </c>
      <c r="L272" s="103">
        <v>2544</v>
      </c>
      <c r="M272" s="104" t="s">
        <v>588</v>
      </c>
      <c r="N272" s="103">
        <v>2</v>
      </c>
      <c r="O272" s="106" t="s">
        <v>120</v>
      </c>
      <c r="P272" s="103">
        <v>2010501</v>
      </c>
      <c r="Q272" s="103">
        <v>6130</v>
      </c>
      <c r="R272" s="103">
        <v>100</v>
      </c>
      <c r="S272" s="103">
        <v>4</v>
      </c>
      <c r="T272" s="108">
        <v>2021</v>
      </c>
      <c r="U272" s="108">
        <v>242</v>
      </c>
      <c r="V272" s="108">
        <v>0</v>
      </c>
      <c r="W272" s="109" t="s">
        <v>119</v>
      </c>
      <c r="X272" s="103">
        <v>675</v>
      </c>
      <c r="Y272" s="104" t="s">
        <v>608</v>
      </c>
      <c r="Z272" s="281" t="s">
        <v>589</v>
      </c>
      <c r="AA272" s="281" t="s">
        <v>608</v>
      </c>
      <c r="AB272" s="282">
        <f>AA272-Z272</f>
        <v>-12</v>
      </c>
      <c r="AC272" s="283">
        <f>IF(AE272="SI",0,I272)</f>
        <v>1466</v>
      </c>
      <c r="AD272" s="284">
        <f>AC272*AB272</f>
        <v>-17592</v>
      </c>
      <c r="AE272" s="285" t="s">
        <v>122</v>
      </c>
    </row>
    <row r="273" spans="1:31" ht="15">
      <c r="A273" s="103">
        <v>2021</v>
      </c>
      <c r="B273" s="103">
        <v>251</v>
      </c>
      <c r="C273" s="104" t="s">
        <v>608</v>
      </c>
      <c r="D273" s="279" t="s">
        <v>612</v>
      </c>
      <c r="E273" s="104" t="s">
        <v>554</v>
      </c>
      <c r="F273" s="107">
        <v>1250.74</v>
      </c>
      <c r="G273" s="107">
        <v>225.54</v>
      </c>
      <c r="H273" s="102" t="s">
        <v>116</v>
      </c>
      <c r="I273" s="107">
        <f>IF(H273="SI",F273-G273,F273)</f>
        <v>1025.2</v>
      </c>
      <c r="J273" s="280" t="s">
        <v>613</v>
      </c>
      <c r="K273" s="103">
        <v>2021</v>
      </c>
      <c r="L273" s="103">
        <v>2617</v>
      </c>
      <c r="M273" s="104" t="s">
        <v>614</v>
      </c>
      <c r="N273" s="103">
        <v>3</v>
      </c>
      <c r="O273" s="106" t="s">
        <v>246</v>
      </c>
      <c r="P273" s="103">
        <v>1010203</v>
      </c>
      <c r="Q273" s="103">
        <v>140</v>
      </c>
      <c r="R273" s="103">
        <v>22</v>
      </c>
      <c r="S273" s="103">
        <v>33</v>
      </c>
      <c r="T273" s="108">
        <v>2021</v>
      </c>
      <c r="U273" s="108">
        <v>288</v>
      </c>
      <c r="V273" s="108">
        <v>0</v>
      </c>
      <c r="W273" s="109" t="s">
        <v>119</v>
      </c>
      <c r="X273" s="103">
        <v>676</v>
      </c>
      <c r="Y273" s="104" t="s">
        <v>608</v>
      </c>
      <c r="Z273" s="281" t="s">
        <v>615</v>
      </c>
      <c r="AA273" s="281" t="s">
        <v>608</v>
      </c>
      <c r="AB273" s="282">
        <f>AA273-Z273</f>
        <v>-17</v>
      </c>
      <c r="AC273" s="283">
        <f>IF(AE273="SI",0,I273)</f>
        <v>1025.2</v>
      </c>
      <c r="AD273" s="284">
        <f>AC273*AB273</f>
        <v>-17428.4</v>
      </c>
      <c r="AE273" s="285" t="s">
        <v>122</v>
      </c>
    </row>
    <row r="274" spans="1:31" ht="15">
      <c r="A274" s="103">
        <v>2021</v>
      </c>
      <c r="B274" s="103">
        <v>252</v>
      </c>
      <c r="C274" s="104" t="s">
        <v>608</v>
      </c>
      <c r="D274" s="279" t="s">
        <v>616</v>
      </c>
      <c r="E274" s="104" t="s">
        <v>517</v>
      </c>
      <c r="F274" s="107">
        <v>351.36</v>
      </c>
      <c r="G274" s="107">
        <v>63.36</v>
      </c>
      <c r="H274" s="102" t="s">
        <v>116</v>
      </c>
      <c r="I274" s="107">
        <f>IF(H274="SI",F274-G274,F274)</f>
        <v>288</v>
      </c>
      <c r="J274" s="280" t="s">
        <v>617</v>
      </c>
      <c r="K274" s="103">
        <v>2021</v>
      </c>
      <c r="L274" s="103">
        <v>2670</v>
      </c>
      <c r="M274" s="104" t="s">
        <v>530</v>
      </c>
      <c r="N274" s="103">
        <v>2</v>
      </c>
      <c r="O274" s="106" t="s">
        <v>120</v>
      </c>
      <c r="P274" s="103">
        <v>1010203</v>
      </c>
      <c r="Q274" s="103">
        <v>140</v>
      </c>
      <c r="R274" s="103">
        <v>22</v>
      </c>
      <c r="S274" s="103">
        <v>1</v>
      </c>
      <c r="T274" s="108">
        <v>2021</v>
      </c>
      <c r="U274" s="108">
        <v>334</v>
      </c>
      <c r="V274" s="108">
        <v>0</v>
      </c>
      <c r="W274" s="109" t="s">
        <v>119</v>
      </c>
      <c r="X274" s="103">
        <v>677</v>
      </c>
      <c r="Y274" s="104" t="s">
        <v>608</v>
      </c>
      <c r="Z274" s="281" t="s">
        <v>618</v>
      </c>
      <c r="AA274" s="281" t="s">
        <v>608</v>
      </c>
      <c r="AB274" s="282">
        <f>AA274-Z274</f>
        <v>-19</v>
      </c>
      <c r="AC274" s="283">
        <f>IF(AE274="SI",0,I274)</f>
        <v>288</v>
      </c>
      <c r="AD274" s="284">
        <f>AC274*AB274</f>
        <v>-5472</v>
      </c>
      <c r="AE274" s="285" t="s">
        <v>122</v>
      </c>
    </row>
    <row r="275" spans="1:31" ht="15">
      <c r="A275" s="103">
        <v>2021</v>
      </c>
      <c r="B275" s="103">
        <v>253</v>
      </c>
      <c r="C275" s="104" t="s">
        <v>608</v>
      </c>
      <c r="D275" s="279" t="s">
        <v>619</v>
      </c>
      <c r="E275" s="104" t="s">
        <v>586</v>
      </c>
      <c r="F275" s="107">
        <v>66.88</v>
      </c>
      <c r="G275" s="107">
        <v>10.22</v>
      </c>
      <c r="H275" s="102" t="s">
        <v>116</v>
      </c>
      <c r="I275" s="107">
        <f>IF(H275="SI",F275-G275,F275)</f>
        <v>56.66</v>
      </c>
      <c r="J275" s="280" t="s">
        <v>296</v>
      </c>
      <c r="K275" s="103">
        <v>2021</v>
      </c>
      <c r="L275" s="103">
        <v>2737</v>
      </c>
      <c r="M275" s="104" t="s">
        <v>607</v>
      </c>
      <c r="N275" s="103">
        <v>2</v>
      </c>
      <c r="O275" s="106" t="s">
        <v>120</v>
      </c>
      <c r="P275" s="103">
        <v>1080103</v>
      </c>
      <c r="Q275" s="103">
        <v>2780</v>
      </c>
      <c r="R275" s="103">
        <v>66</v>
      </c>
      <c r="S275" s="103">
        <v>9</v>
      </c>
      <c r="T275" s="108">
        <v>2021</v>
      </c>
      <c r="U275" s="108">
        <v>139</v>
      </c>
      <c r="V275" s="108">
        <v>0</v>
      </c>
      <c r="W275" s="109" t="s">
        <v>119</v>
      </c>
      <c r="X275" s="103">
        <v>678</v>
      </c>
      <c r="Y275" s="104" t="s">
        <v>608</v>
      </c>
      <c r="Z275" s="281" t="s">
        <v>620</v>
      </c>
      <c r="AA275" s="281" t="s">
        <v>608</v>
      </c>
      <c r="AB275" s="282">
        <f>AA275-Z275</f>
        <v>-27</v>
      </c>
      <c r="AC275" s="283">
        <f>IF(AE275="SI",0,I275)</f>
        <v>56.66</v>
      </c>
      <c r="AD275" s="284">
        <f>AC275*AB275</f>
        <v>-1529.82</v>
      </c>
      <c r="AE275" s="285" t="s">
        <v>122</v>
      </c>
    </row>
    <row r="276" spans="1:31" ht="15">
      <c r="A276" s="103">
        <v>2021</v>
      </c>
      <c r="B276" s="103">
        <v>254</v>
      </c>
      <c r="C276" s="104" t="s">
        <v>608</v>
      </c>
      <c r="D276" s="279" t="s">
        <v>621</v>
      </c>
      <c r="E276" s="104" t="s">
        <v>566</v>
      </c>
      <c r="F276" s="107">
        <v>25758.7</v>
      </c>
      <c r="G276" s="107">
        <v>4645.01</v>
      </c>
      <c r="H276" s="102" t="s">
        <v>116</v>
      </c>
      <c r="I276" s="107">
        <f>IF(H276="SI",F276-G276,F276)</f>
        <v>21113.690000000002</v>
      </c>
      <c r="J276" s="280" t="s">
        <v>622</v>
      </c>
      <c r="K276" s="103">
        <v>2021</v>
      </c>
      <c r="L276" s="103">
        <v>2530</v>
      </c>
      <c r="M276" s="104" t="s">
        <v>588</v>
      </c>
      <c r="N276" s="103">
        <v>2</v>
      </c>
      <c r="O276" s="106" t="s">
        <v>120</v>
      </c>
      <c r="P276" s="103">
        <v>2080101</v>
      </c>
      <c r="Q276" s="103">
        <v>8230</v>
      </c>
      <c r="R276" s="103">
        <v>120</v>
      </c>
      <c r="S276" s="103">
        <v>1</v>
      </c>
      <c r="T276" s="108">
        <v>2021</v>
      </c>
      <c r="U276" s="108">
        <v>190</v>
      </c>
      <c r="V276" s="108">
        <v>1</v>
      </c>
      <c r="W276" s="109" t="s">
        <v>119</v>
      </c>
      <c r="X276" s="103">
        <v>679</v>
      </c>
      <c r="Y276" s="104" t="s">
        <v>608</v>
      </c>
      <c r="Z276" s="281" t="s">
        <v>589</v>
      </c>
      <c r="AA276" s="281" t="s">
        <v>608</v>
      </c>
      <c r="AB276" s="282">
        <f>AA276-Z276</f>
        <v>-12</v>
      </c>
      <c r="AC276" s="283">
        <f>IF(AE276="SI",0,I276)</f>
        <v>21113.690000000002</v>
      </c>
      <c r="AD276" s="284">
        <f>AC276*AB276</f>
        <v>-253364.28000000003</v>
      </c>
      <c r="AE276" s="285" t="s">
        <v>122</v>
      </c>
    </row>
    <row r="277" spans="1:31" ht="15">
      <c r="A277" s="103">
        <v>2021</v>
      </c>
      <c r="B277" s="103">
        <v>255</v>
      </c>
      <c r="C277" s="104" t="s">
        <v>608</v>
      </c>
      <c r="D277" s="279" t="s">
        <v>623</v>
      </c>
      <c r="E277" s="104" t="s">
        <v>577</v>
      </c>
      <c r="F277" s="107">
        <v>683.29</v>
      </c>
      <c r="G277" s="107">
        <v>0</v>
      </c>
      <c r="H277" s="102" t="s">
        <v>122</v>
      </c>
      <c r="I277" s="107">
        <f>IF(H277="SI",F277-G277,F277)</f>
        <v>683.29</v>
      </c>
      <c r="J277" s="280" t="s">
        <v>159</v>
      </c>
      <c r="K277" s="103">
        <v>2021</v>
      </c>
      <c r="L277" s="103">
        <v>2533</v>
      </c>
      <c r="M277" s="104" t="s">
        <v>588</v>
      </c>
      <c r="N277" s="103">
        <v>2</v>
      </c>
      <c r="O277" s="106" t="s">
        <v>120</v>
      </c>
      <c r="P277" s="103">
        <v>1010203</v>
      </c>
      <c r="Q277" s="103">
        <v>140</v>
      </c>
      <c r="R277" s="103">
        <v>22</v>
      </c>
      <c r="S277" s="103">
        <v>5</v>
      </c>
      <c r="T277" s="108">
        <v>2021</v>
      </c>
      <c r="U277" s="108">
        <v>240</v>
      </c>
      <c r="V277" s="108">
        <v>0</v>
      </c>
      <c r="W277" s="109" t="s">
        <v>119</v>
      </c>
      <c r="X277" s="103">
        <v>680</v>
      </c>
      <c r="Y277" s="104" t="s">
        <v>608</v>
      </c>
      <c r="Z277" s="281" t="s">
        <v>589</v>
      </c>
      <c r="AA277" s="281" t="s">
        <v>608</v>
      </c>
      <c r="AB277" s="282">
        <f>AA277-Z277</f>
        <v>-12</v>
      </c>
      <c r="AC277" s="283">
        <f>IF(AE277="SI",0,I277)</f>
        <v>683.29</v>
      </c>
      <c r="AD277" s="284">
        <f>AC277*AB277</f>
        <v>-8199.48</v>
      </c>
      <c r="AE277" s="285" t="s">
        <v>122</v>
      </c>
    </row>
    <row r="278" spans="1:31" ht="15">
      <c r="A278" s="103">
        <v>2021</v>
      </c>
      <c r="B278" s="103">
        <v>258</v>
      </c>
      <c r="C278" s="104" t="s">
        <v>572</v>
      </c>
      <c r="D278" s="279" t="s">
        <v>624</v>
      </c>
      <c r="E278" s="104" t="s">
        <v>608</v>
      </c>
      <c r="F278" s="107">
        <v>-2</v>
      </c>
      <c r="G278" s="107">
        <v>0</v>
      </c>
      <c r="H278" s="102" t="s">
        <v>122</v>
      </c>
      <c r="I278" s="107">
        <f>IF(H278="SI",F278-G278,F278)</f>
        <v>-2</v>
      </c>
      <c r="J278" s="280" t="s">
        <v>625</v>
      </c>
      <c r="K278" s="103">
        <v>2021</v>
      </c>
      <c r="L278" s="103">
        <v>2763</v>
      </c>
      <c r="M278" s="104" t="s">
        <v>626</v>
      </c>
      <c r="N278" s="103">
        <v>2</v>
      </c>
      <c r="O278" s="106" t="s">
        <v>120</v>
      </c>
      <c r="P278" s="103">
        <v>2080101</v>
      </c>
      <c r="Q278" s="103">
        <v>8230</v>
      </c>
      <c r="R278" s="103">
        <v>120</v>
      </c>
      <c r="S278" s="103">
        <v>1</v>
      </c>
      <c r="T278" s="108">
        <v>2021</v>
      </c>
      <c r="U278" s="108">
        <v>172</v>
      </c>
      <c r="V278" s="108">
        <v>0</v>
      </c>
      <c r="W278" s="109" t="s">
        <v>584</v>
      </c>
      <c r="X278" s="103">
        <v>692</v>
      </c>
      <c r="Y278" s="104" t="s">
        <v>626</v>
      </c>
      <c r="Z278" s="281" t="s">
        <v>627</v>
      </c>
      <c r="AA278" s="281" t="s">
        <v>626</v>
      </c>
      <c r="AB278" s="282">
        <f>AA278-Z278</f>
        <v>-30</v>
      </c>
      <c r="AC278" s="283">
        <f>IF(AE278="SI",0,I278)</f>
        <v>-2</v>
      </c>
      <c r="AD278" s="284">
        <f>AC278*AB278</f>
        <v>60</v>
      </c>
      <c r="AE278" s="285" t="s">
        <v>122</v>
      </c>
    </row>
    <row r="279" spans="1:31" ht="15">
      <c r="A279" s="103">
        <v>2021</v>
      </c>
      <c r="B279" s="103">
        <v>259</v>
      </c>
      <c r="C279" s="104" t="s">
        <v>572</v>
      </c>
      <c r="D279" s="279" t="s">
        <v>628</v>
      </c>
      <c r="E279" s="104" t="s">
        <v>558</v>
      </c>
      <c r="F279" s="107">
        <v>3641.17</v>
      </c>
      <c r="G279" s="107">
        <v>0</v>
      </c>
      <c r="H279" s="102" t="s">
        <v>122</v>
      </c>
      <c r="I279" s="107">
        <f>IF(H279="SI",F279-G279,F279)</f>
        <v>3641.17</v>
      </c>
      <c r="J279" s="280" t="s">
        <v>625</v>
      </c>
      <c r="K279" s="103">
        <v>2021</v>
      </c>
      <c r="L279" s="103">
        <v>2485</v>
      </c>
      <c r="M279" s="104" t="s">
        <v>577</v>
      </c>
      <c r="N279" s="103">
        <v>2</v>
      </c>
      <c r="O279" s="106" t="s">
        <v>120</v>
      </c>
      <c r="P279" s="103">
        <v>2080101</v>
      </c>
      <c r="Q279" s="103">
        <v>8230</v>
      </c>
      <c r="R279" s="103">
        <v>120</v>
      </c>
      <c r="S279" s="103">
        <v>1</v>
      </c>
      <c r="T279" s="108">
        <v>2021</v>
      </c>
      <c r="U279" s="108">
        <v>172</v>
      </c>
      <c r="V279" s="108">
        <v>0</v>
      </c>
      <c r="W279" s="109" t="s">
        <v>584</v>
      </c>
      <c r="X279" s="103">
        <v>692</v>
      </c>
      <c r="Y279" s="104" t="s">
        <v>626</v>
      </c>
      <c r="Z279" s="281" t="s">
        <v>578</v>
      </c>
      <c r="AA279" s="281" t="s">
        <v>626</v>
      </c>
      <c r="AB279" s="282">
        <f>AA279-Z279</f>
        <v>-5</v>
      </c>
      <c r="AC279" s="283">
        <f>IF(AE279="SI",0,I279)</f>
        <v>3641.17</v>
      </c>
      <c r="AD279" s="284">
        <f>AC279*AB279</f>
        <v>-18205.85</v>
      </c>
      <c r="AE279" s="285" t="s">
        <v>122</v>
      </c>
    </row>
    <row r="280" spans="1:31" ht="15">
      <c r="A280" s="103">
        <v>2021</v>
      </c>
      <c r="B280" s="103">
        <v>260</v>
      </c>
      <c r="C280" s="104" t="s">
        <v>629</v>
      </c>
      <c r="D280" s="279" t="s">
        <v>630</v>
      </c>
      <c r="E280" s="104" t="s">
        <v>566</v>
      </c>
      <c r="F280" s="107">
        <v>810.2</v>
      </c>
      <c r="G280" s="107">
        <v>146.1</v>
      </c>
      <c r="H280" s="102" t="s">
        <v>116</v>
      </c>
      <c r="I280" s="107">
        <f>IF(H280="SI",F280-G280,F280)</f>
        <v>664.1</v>
      </c>
      <c r="J280" s="280" t="s">
        <v>236</v>
      </c>
      <c r="K280" s="103">
        <v>2021</v>
      </c>
      <c r="L280" s="103">
        <v>2525</v>
      </c>
      <c r="M280" s="104" t="s">
        <v>588</v>
      </c>
      <c r="N280" s="103">
        <v>2</v>
      </c>
      <c r="O280" s="106" t="s">
        <v>120</v>
      </c>
      <c r="P280" s="103">
        <v>1090603</v>
      </c>
      <c r="Q280" s="103">
        <v>3660</v>
      </c>
      <c r="R280" s="103">
        <v>72</v>
      </c>
      <c r="S280" s="103">
        <v>1</v>
      </c>
      <c r="T280" s="108">
        <v>2021</v>
      </c>
      <c r="U280" s="108">
        <v>254</v>
      </c>
      <c r="V280" s="108">
        <v>0</v>
      </c>
      <c r="W280" s="109" t="s">
        <v>119</v>
      </c>
      <c r="X280" s="103">
        <v>698</v>
      </c>
      <c r="Y280" s="104" t="s">
        <v>631</v>
      </c>
      <c r="Z280" s="281" t="s">
        <v>589</v>
      </c>
      <c r="AA280" s="281" t="s">
        <v>631</v>
      </c>
      <c r="AB280" s="282">
        <f>AA280-Z280</f>
        <v>-9</v>
      </c>
      <c r="AC280" s="283">
        <f>IF(AE280="SI",0,I280)</f>
        <v>664.1</v>
      </c>
      <c r="AD280" s="284">
        <f>AC280*AB280</f>
        <v>-5976.900000000001</v>
      </c>
      <c r="AE280" s="285" t="s">
        <v>122</v>
      </c>
    </row>
    <row r="281" spans="1:31" ht="15">
      <c r="A281" s="103">
        <v>2021</v>
      </c>
      <c r="B281" s="103">
        <v>261</v>
      </c>
      <c r="C281" s="104" t="s">
        <v>629</v>
      </c>
      <c r="D281" s="279" t="s">
        <v>632</v>
      </c>
      <c r="E281" s="104" t="s">
        <v>566</v>
      </c>
      <c r="F281" s="107">
        <v>732</v>
      </c>
      <c r="G281" s="107">
        <v>132</v>
      </c>
      <c r="H281" s="102" t="s">
        <v>116</v>
      </c>
      <c r="I281" s="107">
        <f>IF(H281="SI",F281-G281,F281)</f>
        <v>600</v>
      </c>
      <c r="J281" s="280" t="s">
        <v>376</v>
      </c>
      <c r="K281" s="103">
        <v>2021</v>
      </c>
      <c r="L281" s="103">
        <v>2531</v>
      </c>
      <c r="M281" s="104" t="s">
        <v>588</v>
      </c>
      <c r="N281" s="103">
        <v>2</v>
      </c>
      <c r="O281" s="106" t="s">
        <v>120</v>
      </c>
      <c r="P281" s="103">
        <v>1090603</v>
      </c>
      <c r="Q281" s="103">
        <v>3660</v>
      </c>
      <c r="R281" s="103">
        <v>72</v>
      </c>
      <c r="S281" s="103">
        <v>1</v>
      </c>
      <c r="T281" s="108">
        <v>2021</v>
      </c>
      <c r="U281" s="108">
        <v>316</v>
      </c>
      <c r="V281" s="108">
        <v>0</v>
      </c>
      <c r="W281" s="109" t="s">
        <v>633</v>
      </c>
      <c r="X281" s="103">
        <v>699</v>
      </c>
      <c r="Y281" s="104" t="s">
        <v>631</v>
      </c>
      <c r="Z281" s="281" t="s">
        <v>589</v>
      </c>
      <c r="AA281" s="281" t="s">
        <v>631</v>
      </c>
      <c r="AB281" s="282">
        <f>AA281-Z281</f>
        <v>-9</v>
      </c>
      <c r="AC281" s="283">
        <f>IF(AE281="SI",0,I281)</f>
        <v>600</v>
      </c>
      <c r="AD281" s="284">
        <f>AC281*AB281</f>
        <v>-5400</v>
      </c>
      <c r="AE281" s="285" t="s">
        <v>122</v>
      </c>
    </row>
    <row r="282" spans="1:31" ht="15">
      <c r="A282" s="103">
        <v>2021</v>
      </c>
      <c r="B282" s="103">
        <v>262</v>
      </c>
      <c r="C282" s="104" t="s">
        <v>629</v>
      </c>
      <c r="D282" s="279" t="s">
        <v>634</v>
      </c>
      <c r="E282" s="104" t="s">
        <v>608</v>
      </c>
      <c r="F282" s="107">
        <v>-732</v>
      </c>
      <c r="G282" s="107">
        <v>-132</v>
      </c>
      <c r="H282" s="102" t="s">
        <v>116</v>
      </c>
      <c r="I282" s="107">
        <f>IF(H282="SI",F282-G282,F282)</f>
        <v>-600</v>
      </c>
      <c r="J282" s="280" t="s">
        <v>376</v>
      </c>
      <c r="K282" s="103">
        <v>2021</v>
      </c>
      <c r="L282" s="103">
        <v>2765</v>
      </c>
      <c r="M282" s="104" t="s">
        <v>626</v>
      </c>
      <c r="N282" s="103">
        <v>2</v>
      </c>
      <c r="O282" s="106" t="s">
        <v>120</v>
      </c>
      <c r="P282" s="103">
        <v>1090603</v>
      </c>
      <c r="Q282" s="103">
        <v>3660</v>
      </c>
      <c r="R282" s="103">
        <v>72</v>
      </c>
      <c r="S282" s="103">
        <v>1</v>
      </c>
      <c r="T282" s="108">
        <v>2021</v>
      </c>
      <c r="U282" s="108">
        <v>316</v>
      </c>
      <c r="V282" s="108">
        <v>0</v>
      </c>
      <c r="W282" s="109" t="s">
        <v>633</v>
      </c>
      <c r="X282" s="103">
        <v>699</v>
      </c>
      <c r="Y282" s="104" t="s">
        <v>631</v>
      </c>
      <c r="Z282" s="281" t="s">
        <v>627</v>
      </c>
      <c r="AA282" s="281" t="s">
        <v>631</v>
      </c>
      <c r="AB282" s="282">
        <f>AA282-Z282</f>
        <v>-28</v>
      </c>
      <c r="AC282" s="283">
        <f>IF(AE282="SI",0,I282)</f>
        <v>-600</v>
      </c>
      <c r="AD282" s="284">
        <f>AC282*AB282</f>
        <v>16800</v>
      </c>
      <c r="AE282" s="285" t="s">
        <v>122</v>
      </c>
    </row>
    <row r="283" spans="1:31" ht="15">
      <c r="A283" s="103">
        <v>2021</v>
      </c>
      <c r="B283" s="103">
        <v>263</v>
      </c>
      <c r="C283" s="104" t="s">
        <v>629</v>
      </c>
      <c r="D283" s="279" t="s">
        <v>635</v>
      </c>
      <c r="E283" s="104" t="s">
        <v>608</v>
      </c>
      <c r="F283" s="107">
        <v>699.99</v>
      </c>
      <c r="G283" s="107">
        <v>126.23</v>
      </c>
      <c r="H283" s="102" t="s">
        <v>116</v>
      </c>
      <c r="I283" s="107">
        <f>IF(H283="SI",F283-G283,F283)</f>
        <v>573.76</v>
      </c>
      <c r="J283" s="280" t="s">
        <v>376</v>
      </c>
      <c r="K283" s="103">
        <v>2021</v>
      </c>
      <c r="L283" s="103">
        <v>2764</v>
      </c>
      <c r="M283" s="104" t="s">
        <v>626</v>
      </c>
      <c r="N283" s="103">
        <v>2</v>
      </c>
      <c r="O283" s="106" t="s">
        <v>120</v>
      </c>
      <c r="P283" s="103">
        <v>1090603</v>
      </c>
      <c r="Q283" s="103">
        <v>3660</v>
      </c>
      <c r="R283" s="103">
        <v>72</v>
      </c>
      <c r="S283" s="103">
        <v>1</v>
      </c>
      <c r="T283" s="108">
        <v>2021</v>
      </c>
      <c r="U283" s="108">
        <v>316</v>
      </c>
      <c r="V283" s="108">
        <v>0</v>
      </c>
      <c r="W283" s="109" t="s">
        <v>633</v>
      </c>
      <c r="X283" s="103">
        <v>699</v>
      </c>
      <c r="Y283" s="104" t="s">
        <v>631</v>
      </c>
      <c r="Z283" s="281" t="s">
        <v>627</v>
      </c>
      <c r="AA283" s="281" t="s">
        <v>631</v>
      </c>
      <c r="AB283" s="282">
        <f>AA283-Z283</f>
        <v>-28</v>
      </c>
      <c r="AC283" s="283">
        <f>IF(AE283="SI",0,I283)</f>
        <v>573.76</v>
      </c>
      <c r="AD283" s="284">
        <f>AC283*AB283</f>
        <v>-16065.279999999999</v>
      </c>
      <c r="AE283" s="285" t="s">
        <v>122</v>
      </c>
    </row>
    <row r="284" spans="1:31" ht="15">
      <c r="A284" s="103">
        <v>2021</v>
      </c>
      <c r="B284" s="103">
        <v>264</v>
      </c>
      <c r="C284" s="104" t="s">
        <v>636</v>
      </c>
      <c r="D284" s="279" t="s">
        <v>637</v>
      </c>
      <c r="E284" s="104" t="s">
        <v>638</v>
      </c>
      <c r="F284" s="107">
        <v>26.86</v>
      </c>
      <c r="G284" s="107">
        <v>4.84</v>
      </c>
      <c r="H284" s="102" t="s">
        <v>116</v>
      </c>
      <c r="I284" s="107">
        <f>IF(H284="SI",F284-G284,F284)</f>
        <v>22.02</v>
      </c>
      <c r="J284" s="280" t="s">
        <v>455</v>
      </c>
      <c r="K284" s="103">
        <v>2021</v>
      </c>
      <c r="L284" s="103">
        <v>3001</v>
      </c>
      <c r="M284" s="104" t="s">
        <v>604</v>
      </c>
      <c r="N284" s="103">
        <v>2</v>
      </c>
      <c r="O284" s="106" t="s">
        <v>120</v>
      </c>
      <c r="P284" s="103">
        <v>1010203</v>
      </c>
      <c r="Q284" s="103">
        <v>140</v>
      </c>
      <c r="R284" s="103">
        <v>22</v>
      </c>
      <c r="S284" s="103">
        <v>25</v>
      </c>
      <c r="T284" s="108">
        <v>2021</v>
      </c>
      <c r="U284" s="108">
        <v>119</v>
      </c>
      <c r="V284" s="108">
        <v>0</v>
      </c>
      <c r="W284" s="109" t="s">
        <v>636</v>
      </c>
      <c r="X284" s="103">
        <v>756</v>
      </c>
      <c r="Y284" s="104" t="s">
        <v>636</v>
      </c>
      <c r="Z284" s="281" t="s">
        <v>639</v>
      </c>
      <c r="AA284" s="281" t="s">
        <v>636</v>
      </c>
      <c r="AB284" s="282">
        <f>AA284-Z284</f>
        <v>-29</v>
      </c>
      <c r="AC284" s="283">
        <f>IF(AE284="SI",0,I284)</f>
        <v>22.02</v>
      </c>
      <c r="AD284" s="284">
        <f>AC284*AB284</f>
        <v>-638.58</v>
      </c>
      <c r="AE284" s="285" t="s">
        <v>122</v>
      </c>
    </row>
    <row r="285" spans="1:31" ht="15">
      <c r="A285" s="103">
        <v>2021</v>
      </c>
      <c r="B285" s="103">
        <v>265</v>
      </c>
      <c r="C285" s="104" t="s">
        <v>636</v>
      </c>
      <c r="D285" s="279" t="s">
        <v>640</v>
      </c>
      <c r="E285" s="104" t="s">
        <v>638</v>
      </c>
      <c r="F285" s="107">
        <v>22.66</v>
      </c>
      <c r="G285" s="107">
        <v>4.09</v>
      </c>
      <c r="H285" s="102" t="s">
        <v>116</v>
      </c>
      <c r="I285" s="107">
        <f>IF(H285="SI",F285-G285,F285)</f>
        <v>18.57</v>
      </c>
      <c r="J285" s="280" t="s">
        <v>455</v>
      </c>
      <c r="K285" s="103">
        <v>2021</v>
      </c>
      <c r="L285" s="103">
        <v>3003</v>
      </c>
      <c r="M285" s="104" t="s">
        <v>604</v>
      </c>
      <c r="N285" s="103">
        <v>2</v>
      </c>
      <c r="O285" s="106" t="s">
        <v>120</v>
      </c>
      <c r="P285" s="103">
        <v>1010203</v>
      </c>
      <c r="Q285" s="103">
        <v>140</v>
      </c>
      <c r="R285" s="103">
        <v>22</v>
      </c>
      <c r="S285" s="103">
        <v>12</v>
      </c>
      <c r="T285" s="108">
        <v>2021</v>
      </c>
      <c r="U285" s="108">
        <v>118</v>
      </c>
      <c r="V285" s="108">
        <v>0</v>
      </c>
      <c r="W285" s="109" t="s">
        <v>636</v>
      </c>
      <c r="X285" s="103">
        <v>755</v>
      </c>
      <c r="Y285" s="104" t="s">
        <v>636</v>
      </c>
      <c r="Z285" s="281" t="s">
        <v>639</v>
      </c>
      <c r="AA285" s="281" t="s">
        <v>636</v>
      </c>
      <c r="AB285" s="282">
        <f>AA285-Z285</f>
        <v>-29</v>
      </c>
      <c r="AC285" s="283">
        <f>IF(AE285="SI",0,I285)</f>
        <v>18.57</v>
      </c>
      <c r="AD285" s="284">
        <f>AC285*AB285</f>
        <v>-538.53</v>
      </c>
      <c r="AE285" s="285" t="s">
        <v>122</v>
      </c>
    </row>
    <row r="286" spans="1:31" ht="15">
      <c r="A286" s="103">
        <v>2021</v>
      </c>
      <c r="B286" s="103">
        <v>266</v>
      </c>
      <c r="C286" s="104" t="s">
        <v>636</v>
      </c>
      <c r="D286" s="279" t="s">
        <v>641</v>
      </c>
      <c r="E286" s="104" t="s">
        <v>638</v>
      </c>
      <c r="F286" s="107">
        <v>15.23</v>
      </c>
      <c r="G286" s="107">
        <v>2.75</v>
      </c>
      <c r="H286" s="102" t="s">
        <v>116</v>
      </c>
      <c r="I286" s="107">
        <f>IF(H286="SI",F286-G286,F286)</f>
        <v>12.48</v>
      </c>
      <c r="J286" s="280" t="s">
        <v>455</v>
      </c>
      <c r="K286" s="103">
        <v>2021</v>
      </c>
      <c r="L286" s="103">
        <v>3002</v>
      </c>
      <c r="M286" s="104" t="s">
        <v>604</v>
      </c>
      <c r="N286" s="103">
        <v>2</v>
      </c>
      <c r="O286" s="106" t="s">
        <v>120</v>
      </c>
      <c r="P286" s="103">
        <v>1080103</v>
      </c>
      <c r="Q286" s="103">
        <v>2780</v>
      </c>
      <c r="R286" s="103">
        <v>66</v>
      </c>
      <c r="S286" s="103">
        <v>2</v>
      </c>
      <c r="T286" s="108">
        <v>2021</v>
      </c>
      <c r="U286" s="108">
        <v>127</v>
      </c>
      <c r="V286" s="108">
        <v>0</v>
      </c>
      <c r="W286" s="109" t="s">
        <v>636</v>
      </c>
      <c r="X286" s="103">
        <v>759</v>
      </c>
      <c r="Y286" s="104" t="s">
        <v>636</v>
      </c>
      <c r="Z286" s="281" t="s">
        <v>639</v>
      </c>
      <c r="AA286" s="281" t="s">
        <v>636</v>
      </c>
      <c r="AB286" s="282">
        <f>AA286-Z286</f>
        <v>-29</v>
      </c>
      <c r="AC286" s="283">
        <f>IF(AE286="SI",0,I286)</f>
        <v>12.48</v>
      </c>
      <c r="AD286" s="284">
        <f>AC286*AB286</f>
        <v>-361.92</v>
      </c>
      <c r="AE286" s="285" t="s">
        <v>122</v>
      </c>
    </row>
    <row r="287" spans="1:31" ht="15">
      <c r="A287" s="103">
        <v>2021</v>
      </c>
      <c r="B287" s="103">
        <v>267</v>
      </c>
      <c r="C287" s="104" t="s">
        <v>636</v>
      </c>
      <c r="D287" s="279" t="s">
        <v>642</v>
      </c>
      <c r="E287" s="104" t="s">
        <v>643</v>
      </c>
      <c r="F287" s="107">
        <v>27.51</v>
      </c>
      <c r="G287" s="107">
        <v>4.96</v>
      </c>
      <c r="H287" s="102" t="s">
        <v>116</v>
      </c>
      <c r="I287" s="107">
        <f>IF(H287="SI",F287-G287,F287)</f>
        <v>22.55</v>
      </c>
      <c r="J287" s="280" t="s">
        <v>455</v>
      </c>
      <c r="K287" s="103">
        <v>2021</v>
      </c>
      <c r="L287" s="103">
        <v>2946</v>
      </c>
      <c r="M287" s="104" t="s">
        <v>615</v>
      </c>
      <c r="N287" s="103">
        <v>2</v>
      </c>
      <c r="O287" s="106" t="s">
        <v>120</v>
      </c>
      <c r="P287" s="103">
        <v>1010203</v>
      </c>
      <c r="Q287" s="103">
        <v>140</v>
      </c>
      <c r="R287" s="103">
        <v>22</v>
      </c>
      <c r="S287" s="103">
        <v>4</v>
      </c>
      <c r="T287" s="108">
        <v>2021</v>
      </c>
      <c r="U287" s="108">
        <v>123</v>
      </c>
      <c r="V287" s="108">
        <v>0</v>
      </c>
      <c r="W287" s="109" t="s">
        <v>636</v>
      </c>
      <c r="X287" s="103">
        <v>751</v>
      </c>
      <c r="Y287" s="104" t="s">
        <v>636</v>
      </c>
      <c r="Z287" s="281" t="s">
        <v>644</v>
      </c>
      <c r="AA287" s="281" t="s">
        <v>636</v>
      </c>
      <c r="AB287" s="282">
        <f>AA287-Z287</f>
        <v>-23</v>
      </c>
      <c r="AC287" s="283">
        <f>IF(AE287="SI",0,I287)</f>
        <v>22.55</v>
      </c>
      <c r="AD287" s="284">
        <f>AC287*AB287</f>
        <v>-518.65</v>
      </c>
      <c r="AE287" s="285" t="s">
        <v>122</v>
      </c>
    </row>
    <row r="288" spans="1:31" ht="15">
      <c r="A288" s="103">
        <v>2021</v>
      </c>
      <c r="B288" s="103">
        <v>268</v>
      </c>
      <c r="C288" s="104" t="s">
        <v>636</v>
      </c>
      <c r="D288" s="279" t="s">
        <v>645</v>
      </c>
      <c r="E288" s="104" t="s">
        <v>643</v>
      </c>
      <c r="F288" s="107">
        <v>10.81</v>
      </c>
      <c r="G288" s="107">
        <v>1.95</v>
      </c>
      <c r="H288" s="102" t="s">
        <v>116</v>
      </c>
      <c r="I288" s="107">
        <f>IF(H288="SI",F288-G288,F288)</f>
        <v>8.860000000000001</v>
      </c>
      <c r="J288" s="280" t="s">
        <v>455</v>
      </c>
      <c r="K288" s="103">
        <v>2021</v>
      </c>
      <c r="L288" s="103">
        <v>2945</v>
      </c>
      <c r="M288" s="104" t="s">
        <v>615</v>
      </c>
      <c r="N288" s="103">
        <v>2</v>
      </c>
      <c r="O288" s="106" t="s">
        <v>120</v>
      </c>
      <c r="P288" s="103">
        <v>1010503</v>
      </c>
      <c r="Q288" s="103">
        <v>470</v>
      </c>
      <c r="R288" s="103">
        <v>25</v>
      </c>
      <c r="S288" s="103">
        <v>10</v>
      </c>
      <c r="T288" s="108">
        <v>2021</v>
      </c>
      <c r="U288" s="108">
        <v>121</v>
      </c>
      <c r="V288" s="108">
        <v>0</v>
      </c>
      <c r="W288" s="109" t="s">
        <v>636</v>
      </c>
      <c r="X288" s="103">
        <v>758</v>
      </c>
      <c r="Y288" s="104" t="s">
        <v>636</v>
      </c>
      <c r="Z288" s="281" t="s">
        <v>644</v>
      </c>
      <c r="AA288" s="281" t="s">
        <v>636</v>
      </c>
      <c r="AB288" s="282">
        <f>AA288-Z288</f>
        <v>-23</v>
      </c>
      <c r="AC288" s="283">
        <f>IF(AE288="SI",0,I288)</f>
        <v>8.860000000000001</v>
      </c>
      <c r="AD288" s="284">
        <f>AC288*AB288</f>
        <v>-203.78000000000003</v>
      </c>
      <c r="AE288" s="285" t="s">
        <v>122</v>
      </c>
    </row>
    <row r="289" spans="1:31" ht="15">
      <c r="A289" s="103">
        <v>2021</v>
      </c>
      <c r="B289" s="103">
        <v>269</v>
      </c>
      <c r="C289" s="104" t="s">
        <v>636</v>
      </c>
      <c r="D289" s="279" t="s">
        <v>646</v>
      </c>
      <c r="E289" s="104" t="s">
        <v>647</v>
      </c>
      <c r="F289" s="107">
        <v>367.32</v>
      </c>
      <c r="G289" s="107">
        <v>66.24</v>
      </c>
      <c r="H289" s="102" t="s">
        <v>116</v>
      </c>
      <c r="I289" s="107">
        <f>IF(H289="SI",F289-G289,F289)</f>
        <v>301.08</v>
      </c>
      <c r="J289" s="280" t="s">
        <v>455</v>
      </c>
      <c r="K289" s="103">
        <v>2021</v>
      </c>
      <c r="L289" s="103">
        <v>2881</v>
      </c>
      <c r="M289" s="104" t="s">
        <v>648</v>
      </c>
      <c r="N289" s="103">
        <v>2</v>
      </c>
      <c r="O289" s="106" t="s">
        <v>120</v>
      </c>
      <c r="P289" s="103">
        <v>1080203</v>
      </c>
      <c r="Q289" s="103">
        <v>2890</v>
      </c>
      <c r="R289" s="103">
        <v>69</v>
      </c>
      <c r="S289" s="103">
        <v>1</v>
      </c>
      <c r="T289" s="108">
        <v>2021</v>
      </c>
      <c r="U289" s="108">
        <v>125</v>
      </c>
      <c r="V289" s="108">
        <v>0</v>
      </c>
      <c r="W289" s="109" t="s">
        <v>636</v>
      </c>
      <c r="X289" s="103">
        <v>760</v>
      </c>
      <c r="Y289" s="104" t="s">
        <v>636</v>
      </c>
      <c r="Z289" s="281" t="s">
        <v>649</v>
      </c>
      <c r="AA289" s="281" t="s">
        <v>636</v>
      </c>
      <c r="AB289" s="282">
        <f>AA289-Z289</f>
        <v>-20</v>
      </c>
      <c r="AC289" s="283">
        <f>IF(AE289="SI",0,I289)</f>
        <v>301.08</v>
      </c>
      <c r="AD289" s="284">
        <f>AC289*AB289</f>
        <v>-6021.599999999999</v>
      </c>
      <c r="AE289" s="285" t="s">
        <v>122</v>
      </c>
    </row>
    <row r="290" spans="1:31" ht="15">
      <c r="A290" s="103">
        <v>2021</v>
      </c>
      <c r="B290" s="103">
        <v>270</v>
      </c>
      <c r="C290" s="104" t="s">
        <v>636</v>
      </c>
      <c r="D290" s="279" t="s">
        <v>650</v>
      </c>
      <c r="E290" s="104" t="s">
        <v>647</v>
      </c>
      <c r="F290" s="107">
        <v>25.91</v>
      </c>
      <c r="G290" s="107">
        <v>4.67</v>
      </c>
      <c r="H290" s="102" t="s">
        <v>116</v>
      </c>
      <c r="I290" s="107">
        <f>IF(H290="SI",F290-G290,F290)</f>
        <v>21.240000000000002</v>
      </c>
      <c r="J290" s="280" t="s">
        <v>455</v>
      </c>
      <c r="K290" s="103">
        <v>2021</v>
      </c>
      <c r="L290" s="103">
        <v>2885</v>
      </c>
      <c r="M290" s="104" t="s">
        <v>648</v>
      </c>
      <c r="N290" s="103">
        <v>2</v>
      </c>
      <c r="O290" s="106" t="s">
        <v>120</v>
      </c>
      <c r="P290" s="103">
        <v>1010203</v>
      </c>
      <c r="Q290" s="103">
        <v>140</v>
      </c>
      <c r="R290" s="103">
        <v>22</v>
      </c>
      <c r="S290" s="103">
        <v>11</v>
      </c>
      <c r="T290" s="108">
        <v>2021</v>
      </c>
      <c r="U290" s="108">
        <v>126</v>
      </c>
      <c r="V290" s="108">
        <v>0</v>
      </c>
      <c r="W290" s="109" t="s">
        <v>636</v>
      </c>
      <c r="X290" s="103">
        <v>754</v>
      </c>
      <c r="Y290" s="104" t="s">
        <v>636</v>
      </c>
      <c r="Z290" s="281" t="s">
        <v>649</v>
      </c>
      <c r="AA290" s="281" t="s">
        <v>636</v>
      </c>
      <c r="AB290" s="282">
        <f>AA290-Z290</f>
        <v>-20</v>
      </c>
      <c r="AC290" s="283">
        <f>IF(AE290="SI",0,I290)</f>
        <v>21.240000000000002</v>
      </c>
      <c r="AD290" s="284">
        <f>AC290*AB290</f>
        <v>-424.80000000000007</v>
      </c>
      <c r="AE290" s="285" t="s">
        <v>122</v>
      </c>
    </row>
    <row r="291" spans="1:31" ht="15">
      <c r="A291" s="103">
        <v>2021</v>
      </c>
      <c r="B291" s="103">
        <v>271</v>
      </c>
      <c r="C291" s="104" t="s">
        <v>636</v>
      </c>
      <c r="D291" s="279" t="s">
        <v>651</v>
      </c>
      <c r="E291" s="104" t="s">
        <v>647</v>
      </c>
      <c r="F291" s="107">
        <v>73.64</v>
      </c>
      <c r="G291" s="107">
        <v>13.28</v>
      </c>
      <c r="H291" s="102" t="s">
        <v>116</v>
      </c>
      <c r="I291" s="107">
        <f>IF(H291="SI",F291-G291,F291)</f>
        <v>60.36</v>
      </c>
      <c r="J291" s="280" t="s">
        <v>455</v>
      </c>
      <c r="K291" s="103">
        <v>2021</v>
      </c>
      <c r="L291" s="103">
        <v>2884</v>
      </c>
      <c r="M291" s="104" t="s">
        <v>648</v>
      </c>
      <c r="N291" s="103">
        <v>2</v>
      </c>
      <c r="O291" s="106" t="s">
        <v>120</v>
      </c>
      <c r="P291" s="103">
        <v>1010203</v>
      </c>
      <c r="Q291" s="103">
        <v>140</v>
      </c>
      <c r="R291" s="103">
        <v>22</v>
      </c>
      <c r="S291" s="103">
        <v>7</v>
      </c>
      <c r="T291" s="108">
        <v>2021</v>
      </c>
      <c r="U291" s="108">
        <v>116</v>
      </c>
      <c r="V291" s="108">
        <v>0</v>
      </c>
      <c r="W291" s="109" t="s">
        <v>636</v>
      </c>
      <c r="X291" s="103">
        <v>753</v>
      </c>
      <c r="Y291" s="104" t="s">
        <v>636</v>
      </c>
      <c r="Z291" s="281" t="s">
        <v>649</v>
      </c>
      <c r="AA291" s="281" t="s">
        <v>636</v>
      </c>
      <c r="AB291" s="282">
        <f>AA291-Z291</f>
        <v>-20</v>
      </c>
      <c r="AC291" s="283">
        <f>IF(AE291="SI",0,I291)</f>
        <v>60.36</v>
      </c>
      <c r="AD291" s="284">
        <f>AC291*AB291</f>
        <v>-1207.2</v>
      </c>
      <c r="AE291" s="285" t="s">
        <v>122</v>
      </c>
    </row>
    <row r="292" spans="1:31" ht="15">
      <c r="A292" s="103">
        <v>2021</v>
      </c>
      <c r="B292" s="103">
        <v>272</v>
      </c>
      <c r="C292" s="104" t="s">
        <v>636</v>
      </c>
      <c r="D292" s="279" t="s">
        <v>652</v>
      </c>
      <c r="E292" s="104" t="s">
        <v>647</v>
      </c>
      <c r="F292" s="107">
        <v>54.14</v>
      </c>
      <c r="G292" s="107">
        <v>9.76</v>
      </c>
      <c r="H292" s="102" t="s">
        <v>116</v>
      </c>
      <c r="I292" s="107">
        <f>IF(H292="SI",F292-G292,F292)</f>
        <v>44.38</v>
      </c>
      <c r="J292" s="280" t="s">
        <v>455</v>
      </c>
      <c r="K292" s="103">
        <v>2021</v>
      </c>
      <c r="L292" s="103">
        <v>2883</v>
      </c>
      <c r="M292" s="104" t="s">
        <v>648</v>
      </c>
      <c r="N292" s="103">
        <v>2</v>
      </c>
      <c r="O292" s="106" t="s">
        <v>120</v>
      </c>
      <c r="P292" s="103">
        <v>1010203</v>
      </c>
      <c r="Q292" s="103">
        <v>140</v>
      </c>
      <c r="R292" s="103">
        <v>22</v>
      </c>
      <c r="S292" s="103">
        <v>6</v>
      </c>
      <c r="T292" s="108">
        <v>2021</v>
      </c>
      <c r="U292" s="108">
        <v>117</v>
      </c>
      <c r="V292" s="108">
        <v>0</v>
      </c>
      <c r="W292" s="109" t="s">
        <v>636</v>
      </c>
      <c r="X292" s="103">
        <v>752</v>
      </c>
      <c r="Y292" s="104" t="s">
        <v>636</v>
      </c>
      <c r="Z292" s="281" t="s">
        <v>649</v>
      </c>
      <c r="AA292" s="281" t="s">
        <v>636</v>
      </c>
      <c r="AB292" s="282">
        <f>AA292-Z292</f>
        <v>-20</v>
      </c>
      <c r="AC292" s="283">
        <f>IF(AE292="SI",0,I292)</f>
        <v>44.38</v>
      </c>
      <c r="AD292" s="284">
        <f>AC292*AB292</f>
        <v>-887.6</v>
      </c>
      <c r="AE292" s="285" t="s">
        <v>122</v>
      </c>
    </row>
    <row r="293" spans="1:31" ht="15">
      <c r="A293" s="103">
        <v>2021</v>
      </c>
      <c r="B293" s="103">
        <v>273</v>
      </c>
      <c r="C293" s="104" t="s">
        <v>636</v>
      </c>
      <c r="D293" s="279" t="s">
        <v>653</v>
      </c>
      <c r="E293" s="104" t="s">
        <v>647</v>
      </c>
      <c r="F293" s="107">
        <v>233.26</v>
      </c>
      <c r="G293" s="107">
        <v>42.06</v>
      </c>
      <c r="H293" s="102" t="s">
        <v>116</v>
      </c>
      <c r="I293" s="107">
        <f>IF(H293="SI",F293-G293,F293)</f>
        <v>191.2</v>
      </c>
      <c r="J293" s="280" t="s">
        <v>455</v>
      </c>
      <c r="K293" s="103">
        <v>2021</v>
      </c>
      <c r="L293" s="103">
        <v>2887</v>
      </c>
      <c r="M293" s="104" t="s">
        <v>648</v>
      </c>
      <c r="N293" s="103">
        <v>2</v>
      </c>
      <c r="O293" s="106" t="s">
        <v>120</v>
      </c>
      <c r="P293" s="103">
        <v>1080203</v>
      </c>
      <c r="Q293" s="103">
        <v>2890</v>
      </c>
      <c r="R293" s="103">
        <v>69</v>
      </c>
      <c r="S293" s="103">
        <v>1</v>
      </c>
      <c r="T293" s="108">
        <v>2021</v>
      </c>
      <c r="U293" s="108">
        <v>125</v>
      </c>
      <c r="V293" s="108">
        <v>0</v>
      </c>
      <c r="W293" s="109" t="s">
        <v>636</v>
      </c>
      <c r="X293" s="103">
        <v>760</v>
      </c>
      <c r="Y293" s="104" t="s">
        <v>636</v>
      </c>
      <c r="Z293" s="281" t="s">
        <v>649</v>
      </c>
      <c r="AA293" s="281" t="s">
        <v>636</v>
      </c>
      <c r="AB293" s="282">
        <f>AA293-Z293</f>
        <v>-20</v>
      </c>
      <c r="AC293" s="283">
        <f>IF(AE293="SI",0,I293)</f>
        <v>191.2</v>
      </c>
      <c r="AD293" s="284">
        <f>AC293*AB293</f>
        <v>-3824</v>
      </c>
      <c r="AE293" s="285" t="s">
        <v>122</v>
      </c>
    </row>
    <row r="294" spans="1:31" ht="15">
      <c r="A294" s="103">
        <v>2021</v>
      </c>
      <c r="B294" s="103">
        <v>274</v>
      </c>
      <c r="C294" s="104" t="s">
        <v>636</v>
      </c>
      <c r="D294" s="279" t="s">
        <v>654</v>
      </c>
      <c r="E294" s="104" t="s">
        <v>647</v>
      </c>
      <c r="F294" s="107">
        <v>16.76</v>
      </c>
      <c r="G294" s="107">
        <v>3.02</v>
      </c>
      <c r="H294" s="102" t="s">
        <v>116</v>
      </c>
      <c r="I294" s="107">
        <f>IF(H294="SI",F294-G294,F294)</f>
        <v>13.740000000000002</v>
      </c>
      <c r="J294" s="280" t="s">
        <v>455</v>
      </c>
      <c r="K294" s="103">
        <v>2021</v>
      </c>
      <c r="L294" s="103">
        <v>2886</v>
      </c>
      <c r="M294" s="104" t="s">
        <v>648</v>
      </c>
      <c r="N294" s="103">
        <v>2</v>
      </c>
      <c r="O294" s="106" t="s">
        <v>120</v>
      </c>
      <c r="P294" s="103">
        <v>1010203</v>
      </c>
      <c r="Q294" s="103">
        <v>140</v>
      </c>
      <c r="R294" s="103">
        <v>22</v>
      </c>
      <c r="S294" s="103">
        <v>27</v>
      </c>
      <c r="T294" s="108">
        <v>2021</v>
      </c>
      <c r="U294" s="108">
        <v>124</v>
      </c>
      <c r="V294" s="108">
        <v>0</v>
      </c>
      <c r="W294" s="109" t="s">
        <v>636</v>
      </c>
      <c r="X294" s="103">
        <v>757</v>
      </c>
      <c r="Y294" s="104" t="s">
        <v>636</v>
      </c>
      <c r="Z294" s="281" t="s">
        <v>649</v>
      </c>
      <c r="AA294" s="281" t="s">
        <v>636</v>
      </c>
      <c r="AB294" s="282">
        <f>AA294-Z294</f>
        <v>-20</v>
      </c>
      <c r="AC294" s="283">
        <f>IF(AE294="SI",0,I294)</f>
        <v>13.740000000000002</v>
      </c>
      <c r="AD294" s="284">
        <f>AC294*AB294</f>
        <v>-274.80000000000007</v>
      </c>
      <c r="AE294" s="285" t="s">
        <v>122</v>
      </c>
    </row>
    <row r="295" spans="1:31" ht="15">
      <c r="A295" s="103">
        <v>2021</v>
      </c>
      <c r="B295" s="103">
        <v>275</v>
      </c>
      <c r="C295" s="104" t="s">
        <v>636</v>
      </c>
      <c r="D295" s="279" t="s">
        <v>655</v>
      </c>
      <c r="E295" s="104" t="s">
        <v>589</v>
      </c>
      <c r="F295" s="107">
        <v>316.24</v>
      </c>
      <c r="G295" s="107">
        <v>57.03</v>
      </c>
      <c r="H295" s="102" t="s">
        <v>116</v>
      </c>
      <c r="I295" s="107">
        <f>IF(H295="SI",F295-G295,F295)</f>
        <v>259.21000000000004</v>
      </c>
      <c r="J295" s="280" t="s">
        <v>455</v>
      </c>
      <c r="K295" s="103">
        <v>2021</v>
      </c>
      <c r="L295" s="103">
        <v>2879</v>
      </c>
      <c r="M295" s="104" t="s">
        <v>648</v>
      </c>
      <c r="N295" s="103">
        <v>2</v>
      </c>
      <c r="O295" s="106" t="s">
        <v>120</v>
      </c>
      <c r="P295" s="103">
        <v>1010203</v>
      </c>
      <c r="Q295" s="103">
        <v>140</v>
      </c>
      <c r="R295" s="103">
        <v>22</v>
      </c>
      <c r="S295" s="103">
        <v>3</v>
      </c>
      <c r="T295" s="108">
        <v>2021</v>
      </c>
      <c r="U295" s="108">
        <v>120</v>
      </c>
      <c r="V295" s="108">
        <v>0</v>
      </c>
      <c r="W295" s="109" t="s">
        <v>636</v>
      </c>
      <c r="X295" s="103">
        <v>750</v>
      </c>
      <c r="Y295" s="104" t="s">
        <v>636</v>
      </c>
      <c r="Z295" s="281" t="s">
        <v>649</v>
      </c>
      <c r="AA295" s="281" t="s">
        <v>636</v>
      </c>
      <c r="AB295" s="282">
        <f>AA295-Z295</f>
        <v>-20</v>
      </c>
      <c r="AC295" s="283">
        <f>IF(AE295="SI",0,I295)</f>
        <v>259.21000000000004</v>
      </c>
      <c r="AD295" s="284">
        <f>AC295*AB295</f>
        <v>-5184.200000000001</v>
      </c>
      <c r="AE295" s="285" t="s">
        <v>122</v>
      </c>
    </row>
    <row r="296" spans="1:31" ht="15">
      <c r="A296" s="103">
        <v>2021</v>
      </c>
      <c r="B296" s="103">
        <v>276</v>
      </c>
      <c r="C296" s="104" t="s">
        <v>636</v>
      </c>
      <c r="D296" s="279" t="s">
        <v>656</v>
      </c>
      <c r="E296" s="104" t="s">
        <v>581</v>
      </c>
      <c r="F296" s="107">
        <v>810.2</v>
      </c>
      <c r="G296" s="107">
        <v>146.1</v>
      </c>
      <c r="H296" s="102" t="s">
        <v>116</v>
      </c>
      <c r="I296" s="107">
        <f>IF(H296="SI",F296-G296,F296)</f>
        <v>664.1</v>
      </c>
      <c r="J296" s="280" t="s">
        <v>236</v>
      </c>
      <c r="K296" s="103">
        <v>2021</v>
      </c>
      <c r="L296" s="103">
        <v>2859</v>
      </c>
      <c r="M296" s="104" t="s">
        <v>647</v>
      </c>
      <c r="N296" s="103">
        <v>2</v>
      </c>
      <c r="O296" s="106" t="s">
        <v>120</v>
      </c>
      <c r="P296" s="103">
        <v>1090603</v>
      </c>
      <c r="Q296" s="103">
        <v>3660</v>
      </c>
      <c r="R296" s="103">
        <v>72</v>
      </c>
      <c r="S296" s="103">
        <v>1</v>
      </c>
      <c r="T296" s="108">
        <v>2021</v>
      </c>
      <c r="U296" s="108">
        <v>254</v>
      </c>
      <c r="V296" s="108">
        <v>0</v>
      </c>
      <c r="W296" s="109" t="s">
        <v>119</v>
      </c>
      <c r="X296" s="103">
        <v>761</v>
      </c>
      <c r="Y296" s="104" t="s">
        <v>636</v>
      </c>
      <c r="Z296" s="281" t="s">
        <v>657</v>
      </c>
      <c r="AA296" s="281" t="s">
        <v>636</v>
      </c>
      <c r="AB296" s="282">
        <f>AA296-Z296</f>
        <v>-17</v>
      </c>
      <c r="AC296" s="283">
        <f>IF(AE296="SI",0,I296)</f>
        <v>664.1</v>
      </c>
      <c r="AD296" s="284">
        <f>AC296*AB296</f>
        <v>-11289.7</v>
      </c>
      <c r="AE296" s="285" t="s">
        <v>122</v>
      </c>
    </row>
    <row r="297" spans="1:31" ht="15">
      <c r="A297" s="103">
        <v>2021</v>
      </c>
      <c r="B297" s="103">
        <v>277</v>
      </c>
      <c r="C297" s="104" t="s">
        <v>636</v>
      </c>
      <c r="D297" s="279" t="s">
        <v>658</v>
      </c>
      <c r="E297" s="104" t="s">
        <v>569</v>
      </c>
      <c r="F297" s="107">
        <v>184.98</v>
      </c>
      <c r="G297" s="107">
        <v>33.36</v>
      </c>
      <c r="H297" s="102" t="s">
        <v>116</v>
      </c>
      <c r="I297" s="107">
        <f>IF(H297="SI",F297-G297,F297)</f>
        <v>151.62</v>
      </c>
      <c r="J297" s="280" t="s">
        <v>128</v>
      </c>
      <c r="K297" s="103">
        <v>2021</v>
      </c>
      <c r="L297" s="103">
        <v>2837</v>
      </c>
      <c r="M297" s="104" t="s">
        <v>659</v>
      </c>
      <c r="N297" s="103">
        <v>2</v>
      </c>
      <c r="O297" s="106" t="s">
        <v>120</v>
      </c>
      <c r="P297" s="103">
        <v>1080102</v>
      </c>
      <c r="Q297" s="103">
        <v>2770</v>
      </c>
      <c r="R297" s="103">
        <v>65</v>
      </c>
      <c r="S297" s="103">
        <v>1</v>
      </c>
      <c r="T297" s="108">
        <v>2021</v>
      </c>
      <c r="U297" s="108">
        <v>231</v>
      </c>
      <c r="V297" s="108">
        <v>0</v>
      </c>
      <c r="W297" s="109" t="s">
        <v>119</v>
      </c>
      <c r="X297" s="103">
        <v>762</v>
      </c>
      <c r="Y297" s="104" t="s">
        <v>636</v>
      </c>
      <c r="Z297" s="281" t="s">
        <v>660</v>
      </c>
      <c r="AA297" s="281" t="s">
        <v>636</v>
      </c>
      <c r="AB297" s="282">
        <f>AA297-Z297</f>
        <v>-15</v>
      </c>
      <c r="AC297" s="283">
        <f>IF(AE297="SI",0,I297)</f>
        <v>151.62</v>
      </c>
      <c r="AD297" s="284">
        <f>AC297*AB297</f>
        <v>-2274.3</v>
      </c>
      <c r="AE297" s="285" t="s">
        <v>122</v>
      </c>
    </row>
    <row r="298" spans="1:31" ht="15">
      <c r="A298" s="103">
        <v>2021</v>
      </c>
      <c r="B298" s="103">
        <v>278</v>
      </c>
      <c r="C298" s="104" t="s">
        <v>636</v>
      </c>
      <c r="D298" s="279" t="s">
        <v>661</v>
      </c>
      <c r="E298" s="104" t="s">
        <v>662</v>
      </c>
      <c r="F298" s="107">
        <v>160.6</v>
      </c>
      <c r="G298" s="107">
        <v>28.96</v>
      </c>
      <c r="H298" s="102" t="s">
        <v>116</v>
      </c>
      <c r="I298" s="107">
        <f>IF(H298="SI",F298-G298,F298)</f>
        <v>131.64</v>
      </c>
      <c r="J298" s="280" t="s">
        <v>340</v>
      </c>
      <c r="K298" s="103">
        <v>2021</v>
      </c>
      <c r="L298" s="103">
        <v>2833</v>
      </c>
      <c r="M298" s="104" t="s">
        <v>659</v>
      </c>
      <c r="N298" s="103">
        <v>2</v>
      </c>
      <c r="O298" s="106" t="s">
        <v>120</v>
      </c>
      <c r="P298" s="103">
        <v>1090202</v>
      </c>
      <c r="Q298" s="103">
        <v>3210</v>
      </c>
      <c r="R298" s="103">
        <v>25</v>
      </c>
      <c r="S298" s="103">
        <v>9</v>
      </c>
      <c r="T298" s="108">
        <v>2021</v>
      </c>
      <c r="U298" s="108">
        <v>135</v>
      </c>
      <c r="V298" s="108">
        <v>0</v>
      </c>
      <c r="W298" s="109" t="s">
        <v>119</v>
      </c>
      <c r="X298" s="103">
        <v>763</v>
      </c>
      <c r="Y298" s="104" t="s">
        <v>636</v>
      </c>
      <c r="Z298" s="281" t="s">
        <v>660</v>
      </c>
      <c r="AA298" s="281" t="s">
        <v>636</v>
      </c>
      <c r="AB298" s="282">
        <f>AA298-Z298</f>
        <v>-15</v>
      </c>
      <c r="AC298" s="283">
        <f>IF(AE298="SI",0,I298)</f>
        <v>131.64</v>
      </c>
      <c r="AD298" s="284">
        <f>AC298*AB298</f>
        <v>-1974.6</v>
      </c>
      <c r="AE298" s="285" t="s">
        <v>122</v>
      </c>
    </row>
    <row r="299" spans="1:31" ht="15">
      <c r="A299" s="103">
        <v>2021</v>
      </c>
      <c r="B299" s="103">
        <v>279</v>
      </c>
      <c r="C299" s="104" t="s">
        <v>636</v>
      </c>
      <c r="D299" s="279" t="s">
        <v>663</v>
      </c>
      <c r="E299" s="104" t="s">
        <v>662</v>
      </c>
      <c r="F299" s="107">
        <v>2601.99</v>
      </c>
      <c r="G299" s="107">
        <v>0</v>
      </c>
      <c r="H299" s="102" t="s">
        <v>122</v>
      </c>
      <c r="I299" s="107">
        <f>IF(H299="SI",F299-G299,F299)</f>
        <v>2601.99</v>
      </c>
      <c r="J299" s="280" t="s">
        <v>664</v>
      </c>
      <c r="K299" s="103">
        <v>2021</v>
      </c>
      <c r="L299" s="103">
        <v>2882</v>
      </c>
      <c r="M299" s="104" t="s">
        <v>648</v>
      </c>
      <c r="N299" s="103">
        <v>2</v>
      </c>
      <c r="O299" s="106" t="s">
        <v>120</v>
      </c>
      <c r="P299" s="103">
        <v>1010203</v>
      </c>
      <c r="Q299" s="103">
        <v>140</v>
      </c>
      <c r="R299" s="103">
        <v>41</v>
      </c>
      <c r="S299" s="103">
        <v>14</v>
      </c>
      <c r="T299" s="108">
        <v>2021</v>
      </c>
      <c r="U299" s="108">
        <v>275</v>
      </c>
      <c r="V299" s="108">
        <v>0</v>
      </c>
      <c r="W299" s="109" t="s">
        <v>119</v>
      </c>
      <c r="X299" s="103">
        <v>764</v>
      </c>
      <c r="Y299" s="104" t="s">
        <v>636</v>
      </c>
      <c r="Z299" s="281" t="s">
        <v>649</v>
      </c>
      <c r="AA299" s="281" t="s">
        <v>636</v>
      </c>
      <c r="AB299" s="282">
        <f>AA299-Z299</f>
        <v>-20</v>
      </c>
      <c r="AC299" s="283">
        <f>IF(AE299="SI",0,I299)</f>
        <v>2601.99</v>
      </c>
      <c r="AD299" s="284">
        <f>AC299*AB299</f>
        <v>-52039.799999999996</v>
      </c>
      <c r="AE299" s="285" t="s">
        <v>122</v>
      </c>
    </row>
    <row r="300" spans="1:31" ht="15">
      <c r="A300" s="103">
        <v>2021</v>
      </c>
      <c r="B300" s="103">
        <v>280</v>
      </c>
      <c r="C300" s="104" t="s">
        <v>665</v>
      </c>
      <c r="D300" s="279" t="s">
        <v>666</v>
      </c>
      <c r="E300" s="104" t="s">
        <v>615</v>
      </c>
      <c r="F300" s="107">
        <v>2144.1</v>
      </c>
      <c r="G300" s="107">
        <v>102.1</v>
      </c>
      <c r="H300" s="102" t="s">
        <v>116</v>
      </c>
      <c r="I300" s="107">
        <f>IF(H300="SI",F300-G300,F300)</f>
        <v>2042</v>
      </c>
      <c r="J300" s="280" t="s">
        <v>667</v>
      </c>
      <c r="K300" s="103">
        <v>2021</v>
      </c>
      <c r="L300" s="103">
        <v>2947</v>
      </c>
      <c r="M300" s="104" t="s">
        <v>615</v>
      </c>
      <c r="N300" s="103">
        <v>4</v>
      </c>
      <c r="O300" s="106" t="s">
        <v>173</v>
      </c>
      <c r="P300" s="103">
        <v>1100403</v>
      </c>
      <c r="Q300" s="103">
        <v>4100</v>
      </c>
      <c r="R300" s="103">
        <v>74</v>
      </c>
      <c r="S300" s="103">
        <v>3</v>
      </c>
      <c r="T300" s="108">
        <v>2021</v>
      </c>
      <c r="U300" s="108">
        <v>214</v>
      </c>
      <c r="V300" s="108">
        <v>0</v>
      </c>
      <c r="W300" s="109" t="s">
        <v>119</v>
      </c>
      <c r="X300" s="103">
        <v>773</v>
      </c>
      <c r="Y300" s="104" t="s">
        <v>665</v>
      </c>
      <c r="Z300" s="281" t="s">
        <v>644</v>
      </c>
      <c r="AA300" s="281" t="s">
        <v>665</v>
      </c>
      <c r="AB300" s="282">
        <f>AA300-Z300</f>
        <v>-17</v>
      </c>
      <c r="AC300" s="283">
        <f>IF(AE300="SI",0,I300)</f>
        <v>2042</v>
      </c>
      <c r="AD300" s="284">
        <f>AC300*AB300</f>
        <v>-34714</v>
      </c>
      <c r="AE300" s="285" t="s">
        <v>122</v>
      </c>
    </row>
    <row r="301" spans="1:31" ht="15">
      <c r="A301" s="103">
        <v>2021</v>
      </c>
      <c r="B301" s="103">
        <v>281</v>
      </c>
      <c r="C301" s="104" t="s">
        <v>665</v>
      </c>
      <c r="D301" s="279" t="s">
        <v>668</v>
      </c>
      <c r="E301" s="104" t="s">
        <v>638</v>
      </c>
      <c r="F301" s="107">
        <v>242.77</v>
      </c>
      <c r="G301" s="107">
        <v>44.51</v>
      </c>
      <c r="H301" s="102" t="s">
        <v>116</v>
      </c>
      <c r="I301" s="107">
        <f>IF(H301="SI",F301-G301,F301)</f>
        <v>198.26000000000002</v>
      </c>
      <c r="J301" s="280" t="s">
        <v>279</v>
      </c>
      <c r="K301" s="103">
        <v>2021</v>
      </c>
      <c r="L301" s="103">
        <v>3000</v>
      </c>
      <c r="M301" s="104" t="s">
        <v>604</v>
      </c>
      <c r="N301" s="103">
        <v>2</v>
      </c>
      <c r="O301" s="106" t="s">
        <v>120</v>
      </c>
      <c r="P301" s="103">
        <v>1010203</v>
      </c>
      <c r="Q301" s="103">
        <v>140</v>
      </c>
      <c r="R301" s="103">
        <v>22</v>
      </c>
      <c r="S301" s="103">
        <v>21</v>
      </c>
      <c r="T301" s="108">
        <v>2021</v>
      </c>
      <c r="U301" s="108">
        <v>269</v>
      </c>
      <c r="V301" s="108">
        <v>0</v>
      </c>
      <c r="W301" s="109" t="s">
        <v>669</v>
      </c>
      <c r="X301" s="103">
        <v>777</v>
      </c>
      <c r="Y301" s="104" t="s">
        <v>665</v>
      </c>
      <c r="Z301" s="281" t="s">
        <v>639</v>
      </c>
      <c r="AA301" s="281" t="s">
        <v>665</v>
      </c>
      <c r="AB301" s="282">
        <f>AA301-Z301</f>
        <v>-23</v>
      </c>
      <c r="AC301" s="283">
        <f>IF(AE301="SI",0,I301)</f>
        <v>198.26000000000002</v>
      </c>
      <c r="AD301" s="284">
        <f>AC301*AB301</f>
        <v>-4559.9800000000005</v>
      </c>
      <c r="AE301" s="285" t="s">
        <v>122</v>
      </c>
    </row>
    <row r="302" spans="1:31" ht="15">
      <c r="A302" s="103">
        <v>2021</v>
      </c>
      <c r="B302" s="103">
        <v>281</v>
      </c>
      <c r="C302" s="104" t="s">
        <v>665</v>
      </c>
      <c r="D302" s="279" t="s">
        <v>668</v>
      </c>
      <c r="E302" s="104" t="s">
        <v>638</v>
      </c>
      <c r="F302" s="107">
        <v>750</v>
      </c>
      <c r="G302" s="107">
        <v>135.25</v>
      </c>
      <c r="H302" s="102" t="s">
        <v>116</v>
      </c>
      <c r="I302" s="107">
        <f>IF(H302="SI",F302-G302,F302)</f>
        <v>614.75</v>
      </c>
      <c r="J302" s="280" t="s">
        <v>279</v>
      </c>
      <c r="K302" s="103">
        <v>2021</v>
      </c>
      <c r="L302" s="103">
        <v>3000</v>
      </c>
      <c r="M302" s="104" t="s">
        <v>604</v>
      </c>
      <c r="N302" s="103">
        <v>2</v>
      </c>
      <c r="O302" s="106" t="s">
        <v>120</v>
      </c>
      <c r="P302" s="103">
        <v>1010203</v>
      </c>
      <c r="Q302" s="103">
        <v>140</v>
      </c>
      <c r="R302" s="103">
        <v>22</v>
      </c>
      <c r="S302" s="103">
        <v>21</v>
      </c>
      <c r="T302" s="108">
        <v>2021</v>
      </c>
      <c r="U302" s="108">
        <v>412</v>
      </c>
      <c r="V302" s="108">
        <v>0</v>
      </c>
      <c r="W302" s="109" t="s">
        <v>669</v>
      </c>
      <c r="X302" s="103">
        <v>778</v>
      </c>
      <c r="Y302" s="104" t="s">
        <v>665</v>
      </c>
      <c r="Z302" s="281" t="s">
        <v>639</v>
      </c>
      <c r="AA302" s="281" t="s">
        <v>665</v>
      </c>
      <c r="AB302" s="282">
        <f>AA302-Z302</f>
        <v>-23</v>
      </c>
      <c r="AC302" s="283">
        <f>IF(AE302="SI",0,I302)</f>
        <v>614.75</v>
      </c>
      <c r="AD302" s="284">
        <f>AC302*AB302</f>
        <v>-14139.25</v>
      </c>
      <c r="AE302" s="285" t="s">
        <v>122</v>
      </c>
    </row>
    <row r="303" spans="1:31" ht="15">
      <c r="A303" s="103">
        <v>2021</v>
      </c>
      <c r="B303" s="103">
        <v>281</v>
      </c>
      <c r="C303" s="104" t="s">
        <v>665</v>
      </c>
      <c r="D303" s="279" t="s">
        <v>668</v>
      </c>
      <c r="E303" s="104" t="s">
        <v>638</v>
      </c>
      <c r="F303" s="107">
        <v>193.07</v>
      </c>
      <c r="G303" s="107">
        <v>29.24</v>
      </c>
      <c r="H303" s="102" t="s">
        <v>116</v>
      </c>
      <c r="I303" s="107">
        <f>IF(H303="SI",F303-G303,F303)</f>
        <v>163.82999999999998</v>
      </c>
      <c r="J303" s="280" t="s">
        <v>279</v>
      </c>
      <c r="K303" s="103">
        <v>2021</v>
      </c>
      <c r="L303" s="103">
        <v>3000</v>
      </c>
      <c r="M303" s="104" t="s">
        <v>604</v>
      </c>
      <c r="N303" s="103">
        <v>2</v>
      </c>
      <c r="O303" s="106" t="s">
        <v>120</v>
      </c>
      <c r="P303" s="103">
        <v>1010203</v>
      </c>
      <c r="Q303" s="103">
        <v>140</v>
      </c>
      <c r="R303" s="103">
        <v>22</v>
      </c>
      <c r="S303" s="103">
        <v>30</v>
      </c>
      <c r="T303" s="108">
        <v>2021</v>
      </c>
      <c r="U303" s="108">
        <v>362</v>
      </c>
      <c r="V303" s="108">
        <v>0</v>
      </c>
      <c r="W303" s="109" t="s">
        <v>669</v>
      </c>
      <c r="X303" s="103">
        <v>779</v>
      </c>
      <c r="Y303" s="104" t="s">
        <v>665</v>
      </c>
      <c r="Z303" s="281" t="s">
        <v>639</v>
      </c>
      <c r="AA303" s="281" t="s">
        <v>665</v>
      </c>
      <c r="AB303" s="282">
        <f>AA303-Z303</f>
        <v>-23</v>
      </c>
      <c r="AC303" s="283">
        <f>IF(AE303="SI",0,I303)</f>
        <v>163.82999999999998</v>
      </c>
      <c r="AD303" s="284">
        <f>AC303*AB303</f>
        <v>-3768.0899999999997</v>
      </c>
      <c r="AE303" s="285" t="s">
        <v>122</v>
      </c>
    </row>
    <row r="304" spans="1:31" ht="15">
      <c r="A304" s="103">
        <v>2021</v>
      </c>
      <c r="B304" s="103">
        <v>282</v>
      </c>
      <c r="C304" s="104" t="s">
        <v>627</v>
      </c>
      <c r="D304" s="279" t="s">
        <v>556</v>
      </c>
      <c r="E304" s="104" t="s">
        <v>648</v>
      </c>
      <c r="F304" s="107">
        <v>679.46</v>
      </c>
      <c r="G304" s="107">
        <v>0</v>
      </c>
      <c r="H304" s="102" t="s">
        <v>116</v>
      </c>
      <c r="I304" s="107">
        <f>IF(H304="SI",F304-G304,F304)</f>
        <v>679.46</v>
      </c>
      <c r="J304" s="280" t="s">
        <v>670</v>
      </c>
      <c r="K304" s="103">
        <v>2021</v>
      </c>
      <c r="L304" s="103">
        <v>2911</v>
      </c>
      <c r="M304" s="104" t="s">
        <v>643</v>
      </c>
      <c r="N304" s="103">
        <v>4</v>
      </c>
      <c r="O304" s="106" t="s">
        <v>173</v>
      </c>
      <c r="P304" s="103">
        <v>1100403</v>
      </c>
      <c r="Q304" s="103">
        <v>4100</v>
      </c>
      <c r="R304" s="103">
        <v>74</v>
      </c>
      <c r="S304" s="103">
        <v>15</v>
      </c>
      <c r="T304" s="108">
        <v>2021</v>
      </c>
      <c r="U304" s="108">
        <v>335</v>
      </c>
      <c r="V304" s="108">
        <v>0</v>
      </c>
      <c r="W304" s="109" t="s">
        <v>665</v>
      </c>
      <c r="X304" s="103">
        <v>782</v>
      </c>
      <c r="Y304" s="104" t="s">
        <v>627</v>
      </c>
      <c r="Z304" s="281" t="s">
        <v>671</v>
      </c>
      <c r="AA304" s="281" t="s">
        <v>627</v>
      </c>
      <c r="AB304" s="282">
        <f>AA304-Z304</f>
        <v>-14</v>
      </c>
      <c r="AC304" s="283">
        <f>IF(AE304="SI",0,I304)</f>
        <v>679.46</v>
      </c>
      <c r="AD304" s="284">
        <f>AC304*AB304</f>
        <v>-9512.44</v>
      </c>
      <c r="AE304" s="285" t="s">
        <v>122</v>
      </c>
    </row>
    <row r="305" spans="1:31" ht="15">
      <c r="A305" s="103">
        <v>2021</v>
      </c>
      <c r="B305" s="103">
        <v>282</v>
      </c>
      <c r="C305" s="104" t="s">
        <v>627</v>
      </c>
      <c r="D305" s="279" t="s">
        <v>556</v>
      </c>
      <c r="E305" s="104" t="s">
        <v>648</v>
      </c>
      <c r="F305" s="107">
        <v>770.54</v>
      </c>
      <c r="G305" s="107">
        <v>0</v>
      </c>
      <c r="H305" s="102" t="s">
        <v>116</v>
      </c>
      <c r="I305" s="107">
        <f>IF(H305="SI",F305-G305,F305)</f>
        <v>770.54</v>
      </c>
      <c r="J305" s="280" t="s">
        <v>670</v>
      </c>
      <c r="K305" s="103">
        <v>2021</v>
      </c>
      <c r="L305" s="103">
        <v>2911</v>
      </c>
      <c r="M305" s="104" t="s">
        <v>643</v>
      </c>
      <c r="N305" s="103">
        <v>4</v>
      </c>
      <c r="O305" s="106" t="s">
        <v>173</v>
      </c>
      <c r="P305" s="103">
        <v>1010102</v>
      </c>
      <c r="Q305" s="103">
        <v>20</v>
      </c>
      <c r="R305" s="103">
        <v>74</v>
      </c>
      <c r="S305" s="103">
        <v>16</v>
      </c>
      <c r="T305" s="108">
        <v>2021</v>
      </c>
      <c r="U305" s="108">
        <v>367</v>
      </c>
      <c r="V305" s="108">
        <v>0</v>
      </c>
      <c r="W305" s="109" t="s">
        <v>665</v>
      </c>
      <c r="X305" s="103">
        <v>781</v>
      </c>
      <c r="Y305" s="104" t="s">
        <v>627</v>
      </c>
      <c r="Z305" s="281" t="s">
        <v>671</v>
      </c>
      <c r="AA305" s="281" t="s">
        <v>627</v>
      </c>
      <c r="AB305" s="282">
        <f>AA305-Z305</f>
        <v>-14</v>
      </c>
      <c r="AC305" s="283">
        <f>IF(AE305="SI",0,I305)</f>
        <v>770.54</v>
      </c>
      <c r="AD305" s="284">
        <f>AC305*AB305</f>
        <v>-10787.56</v>
      </c>
      <c r="AE305" s="285" t="s">
        <v>122</v>
      </c>
    </row>
    <row r="306" spans="1:31" ht="15">
      <c r="A306" s="103">
        <v>2021</v>
      </c>
      <c r="B306" s="103">
        <v>283</v>
      </c>
      <c r="C306" s="104" t="s">
        <v>672</v>
      </c>
      <c r="D306" s="279" t="s">
        <v>673</v>
      </c>
      <c r="E306" s="104" t="s">
        <v>586</v>
      </c>
      <c r="F306" s="107">
        <v>126.88</v>
      </c>
      <c r="G306" s="107">
        <v>0</v>
      </c>
      <c r="H306" s="102" t="s">
        <v>122</v>
      </c>
      <c r="I306" s="107">
        <f>IF(H306="SI",F306-G306,F306)</f>
        <v>126.88</v>
      </c>
      <c r="J306" s="280" t="s">
        <v>674</v>
      </c>
      <c r="K306" s="103">
        <v>2021</v>
      </c>
      <c r="L306" s="103">
        <v>2711</v>
      </c>
      <c r="M306" s="104" t="s">
        <v>555</v>
      </c>
      <c r="N306" s="103">
        <v>2</v>
      </c>
      <c r="O306" s="106" t="s">
        <v>120</v>
      </c>
      <c r="P306" s="103">
        <v>2090101</v>
      </c>
      <c r="Q306" s="103">
        <v>8530</v>
      </c>
      <c r="R306" s="103">
        <v>152</v>
      </c>
      <c r="S306" s="103">
        <v>5</v>
      </c>
      <c r="T306" s="108">
        <v>2021</v>
      </c>
      <c r="U306" s="108">
        <v>368</v>
      </c>
      <c r="V306" s="108">
        <v>0</v>
      </c>
      <c r="W306" s="109" t="s">
        <v>119</v>
      </c>
      <c r="X306" s="103">
        <v>783</v>
      </c>
      <c r="Y306" s="104" t="s">
        <v>672</v>
      </c>
      <c r="Z306" s="281" t="s">
        <v>675</v>
      </c>
      <c r="AA306" s="281" t="s">
        <v>672</v>
      </c>
      <c r="AB306" s="282">
        <f>AA306-Z306</f>
        <v>10</v>
      </c>
      <c r="AC306" s="283">
        <f>IF(AE306="SI",0,I306)</f>
        <v>126.88</v>
      </c>
      <c r="AD306" s="284">
        <f>AC306*AB306</f>
        <v>1268.8</v>
      </c>
      <c r="AE306" s="285" t="s">
        <v>122</v>
      </c>
    </row>
    <row r="307" spans="1:31" ht="15">
      <c r="A307" s="103">
        <v>2021</v>
      </c>
      <c r="B307" s="103">
        <v>284</v>
      </c>
      <c r="C307" s="104" t="s">
        <v>672</v>
      </c>
      <c r="D307" s="279" t="s">
        <v>379</v>
      </c>
      <c r="E307" s="104" t="s">
        <v>470</v>
      </c>
      <c r="F307" s="107">
        <v>710</v>
      </c>
      <c r="G307" s="107">
        <v>0</v>
      </c>
      <c r="H307" s="102" t="s">
        <v>122</v>
      </c>
      <c r="I307" s="107">
        <f>IF(H307="SI",F307-G307,F307)</f>
        <v>710</v>
      </c>
      <c r="J307" s="280" t="s">
        <v>119</v>
      </c>
      <c r="K307" s="103">
        <v>2021</v>
      </c>
      <c r="L307" s="103">
        <v>1972</v>
      </c>
      <c r="M307" s="104" t="s">
        <v>452</v>
      </c>
      <c r="N307" s="103">
        <v>4</v>
      </c>
      <c r="O307" s="106" t="s">
        <v>173</v>
      </c>
      <c r="P307" s="103">
        <v>1100403</v>
      </c>
      <c r="Q307" s="103">
        <v>4100</v>
      </c>
      <c r="R307" s="103">
        <v>74</v>
      </c>
      <c r="S307" s="103">
        <v>10</v>
      </c>
      <c r="T307" s="108">
        <v>2021</v>
      </c>
      <c r="U307" s="108">
        <v>372</v>
      </c>
      <c r="V307" s="108">
        <v>0</v>
      </c>
      <c r="W307" s="109" t="s">
        <v>119</v>
      </c>
      <c r="X307" s="103">
        <v>785</v>
      </c>
      <c r="Y307" s="104" t="s">
        <v>672</v>
      </c>
      <c r="Z307" s="281" t="s">
        <v>505</v>
      </c>
      <c r="AA307" s="281" t="s">
        <v>672</v>
      </c>
      <c r="AB307" s="282">
        <f>AA307-Z307</f>
        <v>74</v>
      </c>
      <c r="AC307" s="283">
        <f>IF(AE307="SI",0,I307)</f>
        <v>710</v>
      </c>
      <c r="AD307" s="284">
        <f>AC307*AB307</f>
        <v>52540</v>
      </c>
      <c r="AE307" s="285" t="s">
        <v>122</v>
      </c>
    </row>
    <row r="308" spans="1:31" ht="15">
      <c r="A308" s="103">
        <v>2021</v>
      </c>
      <c r="B308" s="103">
        <v>285</v>
      </c>
      <c r="C308" s="104" t="s">
        <v>672</v>
      </c>
      <c r="D308" s="279" t="s">
        <v>379</v>
      </c>
      <c r="E308" s="104" t="s">
        <v>510</v>
      </c>
      <c r="F308" s="107">
        <v>880</v>
      </c>
      <c r="G308" s="107">
        <v>0</v>
      </c>
      <c r="H308" s="102" t="s">
        <v>122</v>
      </c>
      <c r="I308" s="107">
        <f>IF(H308="SI",F308-G308,F308)</f>
        <v>880</v>
      </c>
      <c r="J308" s="280" t="s">
        <v>119</v>
      </c>
      <c r="K308" s="103">
        <v>2021</v>
      </c>
      <c r="L308" s="103">
        <v>2067</v>
      </c>
      <c r="M308" s="104" t="s">
        <v>510</v>
      </c>
      <c r="N308" s="103">
        <v>4</v>
      </c>
      <c r="O308" s="106" t="s">
        <v>173</v>
      </c>
      <c r="P308" s="103">
        <v>1100403</v>
      </c>
      <c r="Q308" s="103">
        <v>4100</v>
      </c>
      <c r="R308" s="103">
        <v>74</v>
      </c>
      <c r="S308" s="103">
        <v>10</v>
      </c>
      <c r="T308" s="108">
        <v>2021</v>
      </c>
      <c r="U308" s="108">
        <v>373</v>
      </c>
      <c r="V308" s="108">
        <v>0</v>
      </c>
      <c r="W308" s="109" t="s">
        <v>119</v>
      </c>
      <c r="X308" s="103">
        <v>786</v>
      </c>
      <c r="Y308" s="104" t="s">
        <v>672</v>
      </c>
      <c r="Z308" s="281" t="s">
        <v>511</v>
      </c>
      <c r="AA308" s="281" t="s">
        <v>672</v>
      </c>
      <c r="AB308" s="282">
        <f>AA308-Z308</f>
        <v>66</v>
      </c>
      <c r="AC308" s="283">
        <f>IF(AE308="SI",0,I308)</f>
        <v>880</v>
      </c>
      <c r="AD308" s="284">
        <f>AC308*AB308</f>
        <v>58080</v>
      </c>
      <c r="AE308" s="285" t="s">
        <v>122</v>
      </c>
    </row>
    <row r="309" spans="1:31" ht="15">
      <c r="A309" s="103">
        <v>2021</v>
      </c>
      <c r="B309" s="103">
        <v>286</v>
      </c>
      <c r="C309" s="104" t="s">
        <v>672</v>
      </c>
      <c r="D309" s="279" t="s">
        <v>676</v>
      </c>
      <c r="E309" s="104" t="s">
        <v>474</v>
      </c>
      <c r="F309" s="107">
        <v>40</v>
      </c>
      <c r="G309" s="107">
        <v>0</v>
      </c>
      <c r="H309" s="102" t="s">
        <v>122</v>
      </c>
      <c r="I309" s="107">
        <f>IF(H309="SI",F309-G309,F309)</f>
        <v>40</v>
      </c>
      <c r="J309" s="280" t="s">
        <v>119</v>
      </c>
      <c r="K309" s="103">
        <v>2021</v>
      </c>
      <c r="L309" s="103">
        <v>2065</v>
      </c>
      <c r="M309" s="104" t="s">
        <v>510</v>
      </c>
      <c r="N309" s="103">
        <v>4</v>
      </c>
      <c r="O309" s="106" t="s">
        <v>173</v>
      </c>
      <c r="P309" s="103">
        <v>1100403</v>
      </c>
      <c r="Q309" s="103">
        <v>4100</v>
      </c>
      <c r="R309" s="103">
        <v>74</v>
      </c>
      <c r="S309" s="103">
        <v>10</v>
      </c>
      <c r="T309" s="108">
        <v>2021</v>
      </c>
      <c r="U309" s="108">
        <v>374</v>
      </c>
      <c r="V309" s="108">
        <v>0</v>
      </c>
      <c r="W309" s="109" t="s">
        <v>119</v>
      </c>
      <c r="X309" s="103">
        <v>787</v>
      </c>
      <c r="Y309" s="104" t="s">
        <v>672</v>
      </c>
      <c r="Z309" s="281" t="s">
        <v>511</v>
      </c>
      <c r="AA309" s="281" t="s">
        <v>672</v>
      </c>
      <c r="AB309" s="282">
        <f>AA309-Z309</f>
        <v>66</v>
      </c>
      <c r="AC309" s="283">
        <f>IF(AE309="SI",0,I309)</f>
        <v>40</v>
      </c>
      <c r="AD309" s="284">
        <f>AC309*AB309</f>
        <v>2640</v>
      </c>
      <c r="AE309" s="285" t="s">
        <v>122</v>
      </c>
    </row>
    <row r="310" spans="1:31" ht="15">
      <c r="A310" s="103">
        <v>2021</v>
      </c>
      <c r="B310" s="103">
        <v>287</v>
      </c>
      <c r="C310" s="104" t="s">
        <v>672</v>
      </c>
      <c r="D310" s="279" t="s">
        <v>677</v>
      </c>
      <c r="E310" s="104" t="s">
        <v>408</v>
      </c>
      <c r="F310" s="107">
        <v>180</v>
      </c>
      <c r="G310" s="107">
        <v>0</v>
      </c>
      <c r="H310" s="102" t="s">
        <v>122</v>
      </c>
      <c r="I310" s="107">
        <f>IF(H310="SI",F310-G310,F310)</f>
        <v>180</v>
      </c>
      <c r="J310" s="280" t="s">
        <v>119</v>
      </c>
      <c r="K310" s="103">
        <v>2021</v>
      </c>
      <c r="L310" s="103">
        <v>1991</v>
      </c>
      <c r="M310" s="104" t="s">
        <v>408</v>
      </c>
      <c r="N310" s="103">
        <v>4</v>
      </c>
      <c r="O310" s="106" t="s">
        <v>173</v>
      </c>
      <c r="P310" s="103">
        <v>1100403</v>
      </c>
      <c r="Q310" s="103">
        <v>4100</v>
      </c>
      <c r="R310" s="103">
        <v>74</v>
      </c>
      <c r="S310" s="103">
        <v>10</v>
      </c>
      <c r="T310" s="108">
        <v>2021</v>
      </c>
      <c r="U310" s="108">
        <v>375</v>
      </c>
      <c r="V310" s="108">
        <v>0</v>
      </c>
      <c r="W310" s="109" t="s">
        <v>119</v>
      </c>
      <c r="X310" s="103">
        <v>788</v>
      </c>
      <c r="Y310" s="104" t="s">
        <v>672</v>
      </c>
      <c r="Z310" s="281" t="s">
        <v>554</v>
      </c>
      <c r="AA310" s="281" t="s">
        <v>672</v>
      </c>
      <c r="AB310" s="282">
        <f>AA310-Z310</f>
        <v>73</v>
      </c>
      <c r="AC310" s="283">
        <f>IF(AE310="SI",0,I310)</f>
        <v>180</v>
      </c>
      <c r="AD310" s="284">
        <f>AC310*AB310</f>
        <v>13140</v>
      </c>
      <c r="AE310" s="285" t="s">
        <v>122</v>
      </c>
    </row>
    <row r="311" spans="1:31" ht="15">
      <c r="A311" s="103">
        <v>2021</v>
      </c>
      <c r="B311" s="103">
        <v>289</v>
      </c>
      <c r="C311" s="104" t="s">
        <v>672</v>
      </c>
      <c r="D311" s="279" t="s">
        <v>678</v>
      </c>
      <c r="E311" s="104" t="s">
        <v>675</v>
      </c>
      <c r="F311" s="107">
        <v>55.22</v>
      </c>
      <c r="G311" s="107">
        <v>5.02</v>
      </c>
      <c r="H311" s="102" t="s">
        <v>116</v>
      </c>
      <c r="I311" s="107">
        <f>IF(H311="SI",F311-G311,F311)</f>
        <v>50.2</v>
      </c>
      <c r="J311" s="280" t="s">
        <v>119</v>
      </c>
      <c r="K311" s="103">
        <v>2021</v>
      </c>
      <c r="L311" s="103">
        <v>3045</v>
      </c>
      <c r="M311" s="104" t="s">
        <v>669</v>
      </c>
      <c r="N311" s="103">
        <v>2</v>
      </c>
      <c r="O311" s="106" t="s">
        <v>120</v>
      </c>
      <c r="P311" s="103">
        <v>1080103</v>
      </c>
      <c r="Q311" s="103">
        <v>2780</v>
      </c>
      <c r="R311" s="103">
        <v>66</v>
      </c>
      <c r="S311" s="103">
        <v>4</v>
      </c>
      <c r="T311" s="108">
        <v>2021</v>
      </c>
      <c r="U311" s="108">
        <v>250</v>
      </c>
      <c r="V311" s="108">
        <v>0</v>
      </c>
      <c r="W311" s="109" t="s">
        <v>672</v>
      </c>
      <c r="X311" s="103">
        <v>799</v>
      </c>
      <c r="Y311" s="104" t="s">
        <v>672</v>
      </c>
      <c r="Z311" s="281" t="s">
        <v>679</v>
      </c>
      <c r="AA311" s="281" t="s">
        <v>672</v>
      </c>
      <c r="AB311" s="282">
        <f>AA311-Z311</f>
        <v>-23</v>
      </c>
      <c r="AC311" s="283">
        <f>IF(AE311="SI",0,I311)</f>
        <v>50.2</v>
      </c>
      <c r="AD311" s="284">
        <f>AC311*AB311</f>
        <v>-1154.6000000000001</v>
      </c>
      <c r="AE311" s="285" t="s">
        <v>122</v>
      </c>
    </row>
    <row r="312" spans="1:31" ht="15">
      <c r="A312" s="103">
        <v>2021</v>
      </c>
      <c r="B312" s="103">
        <v>290</v>
      </c>
      <c r="C312" s="104" t="s">
        <v>672</v>
      </c>
      <c r="D312" s="279" t="s">
        <v>680</v>
      </c>
      <c r="E312" s="104" t="s">
        <v>675</v>
      </c>
      <c r="F312" s="107">
        <v>125.02</v>
      </c>
      <c r="G312" s="107">
        <v>11.37</v>
      </c>
      <c r="H312" s="102" t="s">
        <v>116</v>
      </c>
      <c r="I312" s="107">
        <f>IF(H312="SI",F312-G312,F312)</f>
        <v>113.64999999999999</v>
      </c>
      <c r="J312" s="280" t="s">
        <v>119</v>
      </c>
      <c r="K312" s="103">
        <v>2021</v>
      </c>
      <c r="L312" s="103">
        <v>3072</v>
      </c>
      <c r="M312" s="104" t="s">
        <v>665</v>
      </c>
      <c r="N312" s="103">
        <v>2</v>
      </c>
      <c r="O312" s="106" t="s">
        <v>120</v>
      </c>
      <c r="P312" s="103">
        <v>1010203</v>
      </c>
      <c r="Q312" s="103">
        <v>140</v>
      </c>
      <c r="R312" s="103">
        <v>22</v>
      </c>
      <c r="S312" s="103">
        <v>26</v>
      </c>
      <c r="T312" s="108">
        <v>2021</v>
      </c>
      <c r="U312" s="108">
        <v>251</v>
      </c>
      <c r="V312" s="108">
        <v>0</v>
      </c>
      <c r="W312" s="109" t="s">
        <v>672</v>
      </c>
      <c r="X312" s="103">
        <v>796</v>
      </c>
      <c r="Y312" s="104" t="s">
        <v>672</v>
      </c>
      <c r="Z312" s="281" t="s">
        <v>681</v>
      </c>
      <c r="AA312" s="281" t="s">
        <v>672</v>
      </c>
      <c r="AB312" s="282">
        <f>AA312-Z312</f>
        <v>-25</v>
      </c>
      <c r="AC312" s="283">
        <f>IF(AE312="SI",0,I312)</f>
        <v>113.64999999999999</v>
      </c>
      <c r="AD312" s="284">
        <f>AC312*AB312</f>
        <v>-2841.25</v>
      </c>
      <c r="AE312" s="285" t="s">
        <v>122</v>
      </c>
    </row>
    <row r="313" spans="1:31" ht="15">
      <c r="A313" s="103">
        <v>2021</v>
      </c>
      <c r="B313" s="103">
        <v>291</v>
      </c>
      <c r="C313" s="104" t="s">
        <v>672</v>
      </c>
      <c r="D313" s="279" t="s">
        <v>682</v>
      </c>
      <c r="E313" s="104" t="s">
        <v>675</v>
      </c>
      <c r="F313" s="107">
        <v>72</v>
      </c>
      <c r="G313" s="107">
        <v>6.55</v>
      </c>
      <c r="H313" s="102" t="s">
        <v>116</v>
      </c>
      <c r="I313" s="107">
        <f>IF(H313="SI",F313-G313,F313)</f>
        <v>65.45</v>
      </c>
      <c r="J313" s="280" t="s">
        <v>119</v>
      </c>
      <c r="K313" s="103">
        <v>2021</v>
      </c>
      <c r="L313" s="103">
        <v>3073</v>
      </c>
      <c r="M313" s="104" t="s">
        <v>665</v>
      </c>
      <c r="N313" s="103">
        <v>2</v>
      </c>
      <c r="O313" s="106" t="s">
        <v>120</v>
      </c>
      <c r="P313" s="103">
        <v>1010203</v>
      </c>
      <c r="Q313" s="103">
        <v>140</v>
      </c>
      <c r="R313" s="103">
        <v>22</v>
      </c>
      <c r="S313" s="103">
        <v>28</v>
      </c>
      <c r="T313" s="108">
        <v>2021</v>
      </c>
      <c r="U313" s="108">
        <v>262</v>
      </c>
      <c r="V313" s="108">
        <v>0</v>
      </c>
      <c r="W313" s="109" t="s">
        <v>672</v>
      </c>
      <c r="X313" s="103">
        <v>797</v>
      </c>
      <c r="Y313" s="104" t="s">
        <v>672</v>
      </c>
      <c r="Z313" s="281" t="s">
        <v>681</v>
      </c>
      <c r="AA313" s="281" t="s">
        <v>672</v>
      </c>
      <c r="AB313" s="282">
        <f>AA313-Z313</f>
        <v>-25</v>
      </c>
      <c r="AC313" s="283">
        <f>IF(AE313="SI",0,I313)</f>
        <v>65.45</v>
      </c>
      <c r="AD313" s="284">
        <f>AC313*AB313</f>
        <v>-1636.25</v>
      </c>
      <c r="AE313" s="285" t="s">
        <v>122</v>
      </c>
    </row>
    <row r="314" spans="1:31" ht="15">
      <c r="A314" s="103">
        <v>2021</v>
      </c>
      <c r="B314" s="103">
        <v>292</v>
      </c>
      <c r="C314" s="104" t="s">
        <v>672</v>
      </c>
      <c r="D314" s="279" t="s">
        <v>683</v>
      </c>
      <c r="E314" s="104" t="s">
        <v>675</v>
      </c>
      <c r="F314" s="107">
        <v>71.31</v>
      </c>
      <c r="G314" s="107">
        <v>6.48</v>
      </c>
      <c r="H314" s="102" t="s">
        <v>116</v>
      </c>
      <c r="I314" s="107">
        <f>IF(H314="SI",F314-G314,F314)</f>
        <v>64.83</v>
      </c>
      <c r="J314" s="280" t="s">
        <v>119</v>
      </c>
      <c r="K314" s="103">
        <v>2021</v>
      </c>
      <c r="L314" s="103">
        <v>3076</v>
      </c>
      <c r="M314" s="104" t="s">
        <v>665</v>
      </c>
      <c r="N314" s="103">
        <v>2</v>
      </c>
      <c r="O314" s="106" t="s">
        <v>120</v>
      </c>
      <c r="P314" s="103">
        <v>1010203</v>
      </c>
      <c r="Q314" s="103">
        <v>140</v>
      </c>
      <c r="R314" s="103">
        <v>22</v>
      </c>
      <c r="S314" s="103">
        <v>14</v>
      </c>
      <c r="T314" s="108">
        <v>2021</v>
      </c>
      <c r="U314" s="108">
        <v>244</v>
      </c>
      <c r="V314" s="108">
        <v>0</v>
      </c>
      <c r="W314" s="109" t="s">
        <v>672</v>
      </c>
      <c r="X314" s="103">
        <v>789</v>
      </c>
      <c r="Y314" s="104" t="s">
        <v>672</v>
      </c>
      <c r="Z314" s="281" t="s">
        <v>681</v>
      </c>
      <c r="AA314" s="281" t="s">
        <v>672</v>
      </c>
      <c r="AB314" s="282">
        <f>AA314-Z314</f>
        <v>-25</v>
      </c>
      <c r="AC314" s="283">
        <f>IF(AE314="SI",0,I314)</f>
        <v>64.83</v>
      </c>
      <c r="AD314" s="284">
        <f>AC314*AB314</f>
        <v>-1620.75</v>
      </c>
      <c r="AE314" s="285" t="s">
        <v>122</v>
      </c>
    </row>
    <row r="315" spans="1:31" ht="15">
      <c r="A315" s="103">
        <v>2021</v>
      </c>
      <c r="B315" s="103">
        <v>293</v>
      </c>
      <c r="C315" s="104" t="s">
        <v>672</v>
      </c>
      <c r="D315" s="279" t="s">
        <v>684</v>
      </c>
      <c r="E315" s="104" t="s">
        <v>675</v>
      </c>
      <c r="F315" s="107">
        <v>-13.46</v>
      </c>
      <c r="G315" s="107">
        <v>3.46</v>
      </c>
      <c r="H315" s="102" t="s">
        <v>116</v>
      </c>
      <c r="I315" s="107">
        <f>IF(H315="SI",F315-G315,F315)</f>
        <v>-16.92</v>
      </c>
      <c r="J315" s="280" t="s">
        <v>119</v>
      </c>
      <c r="K315" s="103">
        <v>2021</v>
      </c>
      <c r="L315" s="103">
        <v>3075</v>
      </c>
      <c r="M315" s="104" t="s">
        <v>665</v>
      </c>
      <c r="N315" s="103" t="s">
        <v>264</v>
      </c>
      <c r="O315" s="106" t="s">
        <v>264</v>
      </c>
      <c r="P315" s="103"/>
      <c r="Q315" s="103">
        <v>0</v>
      </c>
      <c r="R315" s="103">
        <v>0</v>
      </c>
      <c r="S315" s="103">
        <v>0</v>
      </c>
      <c r="T315" s="108">
        <v>0</v>
      </c>
      <c r="U315" s="108">
        <v>0</v>
      </c>
      <c r="V315" s="108">
        <v>0</v>
      </c>
      <c r="W315" s="109" t="s">
        <v>119</v>
      </c>
      <c r="X315" s="103">
        <v>0</v>
      </c>
      <c r="Y315" s="104" t="s">
        <v>672</v>
      </c>
      <c r="Z315" s="281" t="s">
        <v>681</v>
      </c>
      <c r="AA315" s="281" t="s">
        <v>672</v>
      </c>
      <c r="AB315" s="282">
        <f>AA315-Z315</f>
        <v>-25</v>
      </c>
      <c r="AC315" s="283">
        <f>IF(AE315="SI",0,I315)</f>
        <v>-16.92</v>
      </c>
      <c r="AD315" s="284">
        <f>AC315*AB315</f>
        <v>423.00000000000006</v>
      </c>
      <c r="AE315" s="285" t="s">
        <v>122</v>
      </c>
    </row>
    <row r="316" spans="1:31" ht="15">
      <c r="A316" s="103">
        <v>2021</v>
      </c>
      <c r="B316" s="103">
        <v>294</v>
      </c>
      <c r="C316" s="104" t="s">
        <v>672</v>
      </c>
      <c r="D316" s="279" t="s">
        <v>685</v>
      </c>
      <c r="E316" s="104" t="s">
        <v>675</v>
      </c>
      <c r="F316" s="107">
        <v>58.44</v>
      </c>
      <c r="G316" s="107">
        <v>5.31</v>
      </c>
      <c r="H316" s="102" t="s">
        <v>116</v>
      </c>
      <c r="I316" s="107">
        <f>IF(H316="SI",F316-G316,F316)</f>
        <v>53.129999999999995</v>
      </c>
      <c r="J316" s="280" t="s">
        <v>119</v>
      </c>
      <c r="K316" s="103">
        <v>2021</v>
      </c>
      <c r="L316" s="103">
        <v>3047</v>
      </c>
      <c r="M316" s="104" t="s">
        <v>669</v>
      </c>
      <c r="N316" s="103">
        <v>2</v>
      </c>
      <c r="O316" s="106" t="s">
        <v>120</v>
      </c>
      <c r="P316" s="103">
        <v>1010203</v>
      </c>
      <c r="Q316" s="103">
        <v>140</v>
      </c>
      <c r="R316" s="103">
        <v>22</v>
      </c>
      <c r="S316" s="103">
        <v>24</v>
      </c>
      <c r="T316" s="108">
        <v>2021</v>
      </c>
      <c r="U316" s="108">
        <v>253</v>
      </c>
      <c r="V316" s="108">
        <v>0</v>
      </c>
      <c r="W316" s="109" t="s">
        <v>672</v>
      </c>
      <c r="X316" s="103">
        <v>795</v>
      </c>
      <c r="Y316" s="104" t="s">
        <v>672</v>
      </c>
      <c r="Z316" s="281" t="s">
        <v>679</v>
      </c>
      <c r="AA316" s="281" t="s">
        <v>672</v>
      </c>
      <c r="AB316" s="282">
        <f>AA316-Z316</f>
        <v>-23</v>
      </c>
      <c r="AC316" s="283">
        <f>IF(AE316="SI",0,I316)</f>
        <v>53.129999999999995</v>
      </c>
      <c r="AD316" s="284">
        <f>AC316*AB316</f>
        <v>-1221.9899999999998</v>
      </c>
      <c r="AE316" s="285" t="s">
        <v>122</v>
      </c>
    </row>
    <row r="317" spans="1:31" ht="15">
      <c r="A317" s="103">
        <v>2021</v>
      </c>
      <c r="B317" s="103">
        <v>295</v>
      </c>
      <c r="C317" s="104" t="s">
        <v>672</v>
      </c>
      <c r="D317" s="279" t="s">
        <v>686</v>
      </c>
      <c r="E317" s="104" t="s">
        <v>675</v>
      </c>
      <c r="F317" s="107">
        <v>58.44</v>
      </c>
      <c r="G317" s="107">
        <v>5.31</v>
      </c>
      <c r="H317" s="102" t="s">
        <v>116</v>
      </c>
      <c r="I317" s="107">
        <f>IF(H317="SI",F317-G317,F317)</f>
        <v>53.129999999999995</v>
      </c>
      <c r="J317" s="280" t="s">
        <v>119</v>
      </c>
      <c r="K317" s="103">
        <v>2021</v>
      </c>
      <c r="L317" s="103">
        <v>3077</v>
      </c>
      <c r="M317" s="104" t="s">
        <v>665</v>
      </c>
      <c r="N317" s="103">
        <v>2</v>
      </c>
      <c r="O317" s="106" t="s">
        <v>120</v>
      </c>
      <c r="P317" s="103">
        <v>1010203</v>
      </c>
      <c r="Q317" s="103">
        <v>140</v>
      </c>
      <c r="R317" s="103">
        <v>22</v>
      </c>
      <c r="S317" s="103">
        <v>16</v>
      </c>
      <c r="T317" s="108">
        <v>2021</v>
      </c>
      <c r="U317" s="108">
        <v>247</v>
      </c>
      <c r="V317" s="108">
        <v>0</v>
      </c>
      <c r="W317" s="109" t="s">
        <v>672</v>
      </c>
      <c r="X317" s="103">
        <v>791</v>
      </c>
      <c r="Y317" s="104" t="s">
        <v>672</v>
      </c>
      <c r="Z317" s="281" t="s">
        <v>681</v>
      </c>
      <c r="AA317" s="281" t="s">
        <v>672</v>
      </c>
      <c r="AB317" s="282">
        <f>AA317-Z317</f>
        <v>-25</v>
      </c>
      <c r="AC317" s="283">
        <f>IF(AE317="SI",0,I317)</f>
        <v>53.129999999999995</v>
      </c>
      <c r="AD317" s="284">
        <f>AC317*AB317</f>
        <v>-1328.25</v>
      </c>
      <c r="AE317" s="285" t="s">
        <v>122</v>
      </c>
    </row>
    <row r="318" spans="1:31" ht="15">
      <c r="A318" s="103">
        <v>2021</v>
      </c>
      <c r="B318" s="103">
        <v>296</v>
      </c>
      <c r="C318" s="104" t="s">
        <v>672</v>
      </c>
      <c r="D318" s="279" t="s">
        <v>687</v>
      </c>
      <c r="E318" s="104" t="s">
        <v>675</v>
      </c>
      <c r="F318" s="107">
        <v>1.92</v>
      </c>
      <c r="G318" s="107">
        <v>0</v>
      </c>
      <c r="H318" s="102" t="s">
        <v>116</v>
      </c>
      <c r="I318" s="107">
        <f>IF(H318="SI",F318-G318,F318)</f>
        <v>1.92</v>
      </c>
      <c r="J318" s="280" t="s">
        <v>119</v>
      </c>
      <c r="K318" s="103">
        <v>2021</v>
      </c>
      <c r="L318" s="103">
        <v>3050</v>
      </c>
      <c r="M318" s="104" t="s">
        <v>669</v>
      </c>
      <c r="N318" s="103">
        <v>2</v>
      </c>
      <c r="O318" s="106" t="s">
        <v>120</v>
      </c>
      <c r="P318" s="103">
        <v>1080103</v>
      </c>
      <c r="Q318" s="103">
        <v>2780</v>
      </c>
      <c r="R318" s="103">
        <v>66</v>
      </c>
      <c r="S318" s="103">
        <v>4</v>
      </c>
      <c r="T318" s="108">
        <v>2021</v>
      </c>
      <c r="U318" s="108">
        <v>250</v>
      </c>
      <c r="V318" s="108">
        <v>0</v>
      </c>
      <c r="W318" s="109" t="s">
        <v>672</v>
      </c>
      <c r="X318" s="103">
        <v>799</v>
      </c>
      <c r="Y318" s="104" t="s">
        <v>672</v>
      </c>
      <c r="Z318" s="281" t="s">
        <v>679</v>
      </c>
      <c r="AA318" s="281" t="s">
        <v>672</v>
      </c>
      <c r="AB318" s="282">
        <f>AA318-Z318</f>
        <v>-23</v>
      </c>
      <c r="AC318" s="283">
        <f>IF(AE318="SI",0,I318)</f>
        <v>1.92</v>
      </c>
      <c r="AD318" s="284">
        <f>AC318*AB318</f>
        <v>-44.16</v>
      </c>
      <c r="AE318" s="285" t="s">
        <v>122</v>
      </c>
    </row>
    <row r="319" spans="1:31" ht="15">
      <c r="A319" s="103">
        <v>2021</v>
      </c>
      <c r="B319" s="103">
        <v>297</v>
      </c>
      <c r="C319" s="104" t="s">
        <v>672</v>
      </c>
      <c r="D319" s="279" t="s">
        <v>688</v>
      </c>
      <c r="E319" s="104" t="s">
        <v>675</v>
      </c>
      <c r="F319" s="107">
        <v>693.01</v>
      </c>
      <c r="G319" s="107">
        <v>63</v>
      </c>
      <c r="H319" s="102" t="s">
        <v>116</v>
      </c>
      <c r="I319" s="107">
        <f>IF(H319="SI",F319-G319,F319)</f>
        <v>630.01</v>
      </c>
      <c r="J319" s="280" t="s">
        <v>119</v>
      </c>
      <c r="K319" s="103">
        <v>2021</v>
      </c>
      <c r="L319" s="103">
        <v>3054</v>
      </c>
      <c r="M319" s="104" t="s">
        <v>669</v>
      </c>
      <c r="N319" s="103">
        <v>2</v>
      </c>
      <c r="O319" s="106" t="s">
        <v>120</v>
      </c>
      <c r="P319" s="103">
        <v>1010203</v>
      </c>
      <c r="Q319" s="103">
        <v>140</v>
      </c>
      <c r="R319" s="103">
        <v>22</v>
      </c>
      <c r="S319" s="103">
        <v>20</v>
      </c>
      <c r="T319" s="108">
        <v>2021</v>
      </c>
      <c r="U319" s="108">
        <v>259</v>
      </c>
      <c r="V319" s="108">
        <v>0</v>
      </c>
      <c r="W319" s="109" t="s">
        <v>672</v>
      </c>
      <c r="X319" s="103">
        <v>794</v>
      </c>
      <c r="Y319" s="104" t="s">
        <v>672</v>
      </c>
      <c r="Z319" s="281" t="s">
        <v>679</v>
      </c>
      <c r="AA319" s="281" t="s">
        <v>672</v>
      </c>
      <c r="AB319" s="282">
        <f>AA319-Z319</f>
        <v>-23</v>
      </c>
      <c r="AC319" s="283">
        <f>IF(AE319="SI",0,I319)</f>
        <v>630.01</v>
      </c>
      <c r="AD319" s="284">
        <f>AC319*AB319</f>
        <v>-14490.23</v>
      </c>
      <c r="AE319" s="285" t="s">
        <v>122</v>
      </c>
    </row>
    <row r="320" spans="1:31" ht="15">
      <c r="A320" s="103">
        <v>2021</v>
      </c>
      <c r="B320" s="103">
        <v>298</v>
      </c>
      <c r="C320" s="104" t="s">
        <v>672</v>
      </c>
      <c r="D320" s="279" t="s">
        <v>689</v>
      </c>
      <c r="E320" s="104" t="s">
        <v>675</v>
      </c>
      <c r="F320" s="107">
        <v>55.22</v>
      </c>
      <c r="G320" s="107">
        <v>5.02</v>
      </c>
      <c r="H320" s="102" t="s">
        <v>116</v>
      </c>
      <c r="I320" s="107">
        <f>IF(H320="SI",F320-G320,F320)</f>
        <v>50.2</v>
      </c>
      <c r="J320" s="280" t="s">
        <v>119</v>
      </c>
      <c r="K320" s="103">
        <v>2021</v>
      </c>
      <c r="L320" s="103">
        <v>3049</v>
      </c>
      <c r="M320" s="104" t="s">
        <v>669</v>
      </c>
      <c r="N320" s="103">
        <v>2</v>
      </c>
      <c r="O320" s="106" t="s">
        <v>120</v>
      </c>
      <c r="P320" s="103">
        <v>1010203</v>
      </c>
      <c r="Q320" s="103">
        <v>140</v>
      </c>
      <c r="R320" s="103">
        <v>22</v>
      </c>
      <c r="S320" s="103">
        <v>18</v>
      </c>
      <c r="T320" s="108">
        <v>2021</v>
      </c>
      <c r="U320" s="108">
        <v>246</v>
      </c>
      <c r="V320" s="108">
        <v>0</v>
      </c>
      <c r="W320" s="109" t="s">
        <v>672</v>
      </c>
      <c r="X320" s="103">
        <v>792</v>
      </c>
      <c r="Y320" s="104" t="s">
        <v>672</v>
      </c>
      <c r="Z320" s="281" t="s">
        <v>679</v>
      </c>
      <c r="AA320" s="281" t="s">
        <v>672</v>
      </c>
      <c r="AB320" s="282">
        <f>AA320-Z320</f>
        <v>-23</v>
      </c>
      <c r="AC320" s="283">
        <f>IF(AE320="SI",0,I320)</f>
        <v>50.2</v>
      </c>
      <c r="AD320" s="284">
        <f>AC320*AB320</f>
        <v>-1154.6000000000001</v>
      </c>
      <c r="AE320" s="285" t="s">
        <v>122</v>
      </c>
    </row>
    <row r="321" spans="1:31" ht="15">
      <c r="A321" s="103">
        <v>2021</v>
      </c>
      <c r="B321" s="103">
        <v>299</v>
      </c>
      <c r="C321" s="104" t="s">
        <v>672</v>
      </c>
      <c r="D321" s="279" t="s">
        <v>690</v>
      </c>
      <c r="E321" s="104" t="s">
        <v>675</v>
      </c>
      <c r="F321" s="107">
        <v>140.21</v>
      </c>
      <c r="G321" s="107">
        <v>12.75</v>
      </c>
      <c r="H321" s="102" t="s">
        <v>116</v>
      </c>
      <c r="I321" s="107">
        <f>IF(H321="SI",F321-G321,F321)</f>
        <v>127.46000000000001</v>
      </c>
      <c r="J321" s="280" t="s">
        <v>119</v>
      </c>
      <c r="K321" s="103">
        <v>2021</v>
      </c>
      <c r="L321" s="103">
        <v>3074</v>
      </c>
      <c r="M321" s="104" t="s">
        <v>665</v>
      </c>
      <c r="N321" s="103">
        <v>2</v>
      </c>
      <c r="O321" s="106" t="s">
        <v>120</v>
      </c>
      <c r="P321" s="103">
        <v>1010203</v>
      </c>
      <c r="Q321" s="103">
        <v>140</v>
      </c>
      <c r="R321" s="103">
        <v>22</v>
      </c>
      <c r="S321" s="103">
        <v>15</v>
      </c>
      <c r="T321" s="108">
        <v>2021</v>
      </c>
      <c r="U321" s="108">
        <v>245</v>
      </c>
      <c r="V321" s="108">
        <v>0</v>
      </c>
      <c r="W321" s="109" t="s">
        <v>672</v>
      </c>
      <c r="X321" s="103">
        <v>790</v>
      </c>
      <c r="Y321" s="104" t="s">
        <v>672</v>
      </c>
      <c r="Z321" s="281" t="s">
        <v>681</v>
      </c>
      <c r="AA321" s="281" t="s">
        <v>672</v>
      </c>
      <c r="AB321" s="282">
        <f>AA321-Z321</f>
        <v>-25</v>
      </c>
      <c r="AC321" s="283">
        <f>IF(AE321="SI",0,I321)</f>
        <v>127.46000000000001</v>
      </c>
      <c r="AD321" s="284">
        <f>AC321*AB321</f>
        <v>-3186.5</v>
      </c>
      <c r="AE321" s="285" t="s">
        <v>122</v>
      </c>
    </row>
    <row r="322" spans="1:31" ht="15">
      <c r="A322" s="103">
        <v>2021</v>
      </c>
      <c r="B322" s="103">
        <v>300</v>
      </c>
      <c r="C322" s="104" t="s">
        <v>672</v>
      </c>
      <c r="D322" s="279" t="s">
        <v>691</v>
      </c>
      <c r="E322" s="104" t="s">
        <v>675</v>
      </c>
      <c r="F322" s="107">
        <v>43.2</v>
      </c>
      <c r="G322" s="107">
        <v>3.93</v>
      </c>
      <c r="H322" s="102" t="s">
        <v>116</v>
      </c>
      <c r="I322" s="107">
        <f>IF(H322="SI",F322-G322,F322)</f>
        <v>39.27</v>
      </c>
      <c r="J322" s="280" t="s">
        <v>119</v>
      </c>
      <c r="K322" s="103">
        <v>2021</v>
      </c>
      <c r="L322" s="103">
        <v>3048</v>
      </c>
      <c r="M322" s="104" t="s">
        <v>669</v>
      </c>
      <c r="N322" s="103">
        <v>2</v>
      </c>
      <c r="O322" s="106" t="s">
        <v>120</v>
      </c>
      <c r="P322" s="103">
        <v>1010203</v>
      </c>
      <c r="Q322" s="103">
        <v>140</v>
      </c>
      <c r="R322" s="103">
        <v>22</v>
      </c>
      <c r="S322" s="103">
        <v>15</v>
      </c>
      <c r="T322" s="108">
        <v>2021</v>
      </c>
      <c r="U322" s="108">
        <v>245</v>
      </c>
      <c r="V322" s="108">
        <v>0</v>
      </c>
      <c r="W322" s="109" t="s">
        <v>672</v>
      </c>
      <c r="X322" s="103">
        <v>790</v>
      </c>
      <c r="Y322" s="104" t="s">
        <v>672</v>
      </c>
      <c r="Z322" s="281" t="s">
        <v>679</v>
      </c>
      <c r="AA322" s="281" t="s">
        <v>672</v>
      </c>
      <c r="AB322" s="282">
        <f>AA322-Z322</f>
        <v>-23</v>
      </c>
      <c r="AC322" s="283">
        <f>IF(AE322="SI",0,I322)</f>
        <v>39.27</v>
      </c>
      <c r="AD322" s="284">
        <f>AC322*AB322</f>
        <v>-903.21</v>
      </c>
      <c r="AE322" s="285" t="s">
        <v>122</v>
      </c>
    </row>
    <row r="323" spans="1:31" ht="15">
      <c r="A323" s="103">
        <v>2021</v>
      </c>
      <c r="B323" s="103">
        <v>301</v>
      </c>
      <c r="C323" s="104" t="s">
        <v>672</v>
      </c>
      <c r="D323" s="279" t="s">
        <v>692</v>
      </c>
      <c r="E323" s="104" t="s">
        <v>675</v>
      </c>
      <c r="F323" s="107">
        <v>177.3</v>
      </c>
      <c r="G323" s="107">
        <v>25.25</v>
      </c>
      <c r="H323" s="102" t="s">
        <v>116</v>
      </c>
      <c r="I323" s="107">
        <f>IF(H323="SI",F323-G323,F323)</f>
        <v>152.05</v>
      </c>
      <c r="J323" s="280" t="s">
        <v>119</v>
      </c>
      <c r="K323" s="103">
        <v>2021</v>
      </c>
      <c r="L323" s="103">
        <v>3078</v>
      </c>
      <c r="M323" s="104" t="s">
        <v>665</v>
      </c>
      <c r="N323" s="103">
        <v>2</v>
      </c>
      <c r="O323" s="106" t="s">
        <v>120</v>
      </c>
      <c r="P323" s="103">
        <v>1010203</v>
      </c>
      <c r="Q323" s="103">
        <v>140</v>
      </c>
      <c r="R323" s="103">
        <v>22</v>
      </c>
      <c r="S323" s="103">
        <v>26</v>
      </c>
      <c r="T323" s="108">
        <v>2021</v>
      </c>
      <c r="U323" s="108">
        <v>251</v>
      </c>
      <c r="V323" s="108">
        <v>0</v>
      </c>
      <c r="W323" s="109" t="s">
        <v>672</v>
      </c>
      <c r="X323" s="103">
        <v>796</v>
      </c>
      <c r="Y323" s="104" t="s">
        <v>672</v>
      </c>
      <c r="Z323" s="281" t="s">
        <v>681</v>
      </c>
      <c r="AA323" s="281" t="s">
        <v>672</v>
      </c>
      <c r="AB323" s="282">
        <f>AA323-Z323</f>
        <v>-25</v>
      </c>
      <c r="AC323" s="283">
        <f>IF(AE323="SI",0,I323)</f>
        <v>152.05</v>
      </c>
      <c r="AD323" s="284">
        <f>AC323*AB323</f>
        <v>-3801.2500000000005</v>
      </c>
      <c r="AE323" s="285" t="s">
        <v>122</v>
      </c>
    </row>
    <row r="324" spans="1:31" ht="15">
      <c r="A324" s="103">
        <v>2021</v>
      </c>
      <c r="B324" s="103">
        <v>302</v>
      </c>
      <c r="C324" s="104" t="s">
        <v>672</v>
      </c>
      <c r="D324" s="279" t="s">
        <v>693</v>
      </c>
      <c r="E324" s="104" t="s">
        <v>675</v>
      </c>
      <c r="F324" s="107">
        <v>-87.92</v>
      </c>
      <c r="G324" s="107">
        <v>27.26</v>
      </c>
      <c r="H324" s="102" t="s">
        <v>116</v>
      </c>
      <c r="I324" s="107">
        <f>IF(H324="SI",F324-G324,F324)</f>
        <v>-115.18</v>
      </c>
      <c r="J324" s="280" t="s">
        <v>119</v>
      </c>
      <c r="K324" s="103">
        <v>2021</v>
      </c>
      <c r="L324" s="103">
        <v>3051</v>
      </c>
      <c r="M324" s="104" t="s">
        <v>669</v>
      </c>
      <c r="N324" s="103" t="s">
        <v>264</v>
      </c>
      <c r="O324" s="106" t="s">
        <v>264</v>
      </c>
      <c r="P324" s="103"/>
      <c r="Q324" s="103">
        <v>0</v>
      </c>
      <c r="R324" s="103">
        <v>0</v>
      </c>
      <c r="S324" s="103">
        <v>0</v>
      </c>
      <c r="T324" s="108">
        <v>0</v>
      </c>
      <c r="U324" s="108">
        <v>0</v>
      </c>
      <c r="V324" s="108">
        <v>0</v>
      </c>
      <c r="W324" s="109" t="s">
        <v>119</v>
      </c>
      <c r="X324" s="103">
        <v>0</v>
      </c>
      <c r="Y324" s="104" t="s">
        <v>672</v>
      </c>
      <c r="Z324" s="281" t="s">
        <v>679</v>
      </c>
      <c r="AA324" s="281" t="s">
        <v>672</v>
      </c>
      <c r="AB324" s="282">
        <f>AA324-Z324</f>
        <v>-23</v>
      </c>
      <c r="AC324" s="283">
        <f>IF(AE324="SI",0,I324)</f>
        <v>-115.18</v>
      </c>
      <c r="AD324" s="284">
        <f>AC324*AB324</f>
        <v>2649.1400000000003</v>
      </c>
      <c r="AE324" s="285" t="s">
        <v>122</v>
      </c>
    </row>
    <row r="325" spans="1:31" ht="15">
      <c r="A325" s="103">
        <v>2021</v>
      </c>
      <c r="B325" s="103">
        <v>303</v>
      </c>
      <c r="C325" s="104" t="s">
        <v>672</v>
      </c>
      <c r="D325" s="279" t="s">
        <v>694</v>
      </c>
      <c r="E325" s="104" t="s">
        <v>675</v>
      </c>
      <c r="F325" s="107">
        <v>-13.21</v>
      </c>
      <c r="G325" s="107">
        <v>3.46</v>
      </c>
      <c r="H325" s="102" t="s">
        <v>116</v>
      </c>
      <c r="I325" s="107">
        <f>IF(H325="SI",F325-G325,F325)</f>
        <v>-16.67</v>
      </c>
      <c r="J325" s="280" t="s">
        <v>119</v>
      </c>
      <c r="K325" s="103">
        <v>2021</v>
      </c>
      <c r="L325" s="103">
        <v>3052</v>
      </c>
      <c r="M325" s="104" t="s">
        <v>669</v>
      </c>
      <c r="N325" s="103" t="s">
        <v>264</v>
      </c>
      <c r="O325" s="106" t="s">
        <v>264</v>
      </c>
      <c r="P325" s="103"/>
      <c r="Q325" s="103">
        <v>0</v>
      </c>
      <c r="R325" s="103">
        <v>0</v>
      </c>
      <c r="S325" s="103">
        <v>0</v>
      </c>
      <c r="T325" s="108">
        <v>0</v>
      </c>
      <c r="U325" s="108">
        <v>0</v>
      </c>
      <c r="V325" s="108">
        <v>0</v>
      </c>
      <c r="W325" s="109" t="s">
        <v>119</v>
      </c>
      <c r="X325" s="103">
        <v>0</v>
      </c>
      <c r="Y325" s="104" t="s">
        <v>672</v>
      </c>
      <c r="Z325" s="281" t="s">
        <v>679</v>
      </c>
      <c r="AA325" s="281" t="s">
        <v>672</v>
      </c>
      <c r="AB325" s="282">
        <f>AA325-Z325</f>
        <v>-23</v>
      </c>
      <c r="AC325" s="283">
        <f>IF(AE325="SI",0,I325)</f>
        <v>-16.67</v>
      </c>
      <c r="AD325" s="284">
        <f>AC325*AB325</f>
        <v>383.41</v>
      </c>
      <c r="AE325" s="285" t="s">
        <v>122</v>
      </c>
    </row>
    <row r="326" spans="1:31" ht="15">
      <c r="A326" s="103">
        <v>2021</v>
      </c>
      <c r="B326" s="103">
        <v>304</v>
      </c>
      <c r="C326" s="104" t="s">
        <v>672</v>
      </c>
      <c r="D326" s="279" t="s">
        <v>695</v>
      </c>
      <c r="E326" s="104" t="s">
        <v>675</v>
      </c>
      <c r="F326" s="107">
        <v>55.22</v>
      </c>
      <c r="G326" s="107">
        <v>5.02</v>
      </c>
      <c r="H326" s="102" t="s">
        <v>116</v>
      </c>
      <c r="I326" s="107">
        <f>IF(H326="SI",F326-G326,F326)</f>
        <v>50.2</v>
      </c>
      <c r="J326" s="280" t="s">
        <v>119</v>
      </c>
      <c r="K326" s="103">
        <v>2021</v>
      </c>
      <c r="L326" s="103">
        <v>3053</v>
      </c>
      <c r="M326" s="104" t="s">
        <v>669</v>
      </c>
      <c r="N326" s="103">
        <v>2</v>
      </c>
      <c r="O326" s="106" t="s">
        <v>120</v>
      </c>
      <c r="P326" s="103">
        <v>1010203</v>
      </c>
      <c r="Q326" s="103">
        <v>140</v>
      </c>
      <c r="R326" s="103">
        <v>22</v>
      </c>
      <c r="S326" s="103">
        <v>15</v>
      </c>
      <c r="T326" s="108">
        <v>2021</v>
      </c>
      <c r="U326" s="108">
        <v>245</v>
      </c>
      <c r="V326" s="108">
        <v>0</v>
      </c>
      <c r="W326" s="109" t="s">
        <v>672</v>
      </c>
      <c r="X326" s="103">
        <v>790</v>
      </c>
      <c r="Y326" s="104" t="s">
        <v>672</v>
      </c>
      <c r="Z326" s="281" t="s">
        <v>679</v>
      </c>
      <c r="AA326" s="281" t="s">
        <v>672</v>
      </c>
      <c r="AB326" s="282">
        <f>AA326-Z326</f>
        <v>-23</v>
      </c>
      <c r="AC326" s="283">
        <f>IF(AE326="SI",0,I326)</f>
        <v>50.2</v>
      </c>
      <c r="AD326" s="284">
        <f>AC326*AB326</f>
        <v>-1154.6000000000001</v>
      </c>
      <c r="AE326" s="285" t="s">
        <v>122</v>
      </c>
    </row>
    <row r="327" spans="1:31" ht="15">
      <c r="A327" s="103">
        <v>2021</v>
      </c>
      <c r="B327" s="103">
        <v>305</v>
      </c>
      <c r="C327" s="104" t="s">
        <v>672</v>
      </c>
      <c r="D327" s="279" t="s">
        <v>696</v>
      </c>
      <c r="E327" s="104" t="s">
        <v>675</v>
      </c>
      <c r="F327" s="107">
        <v>299.84</v>
      </c>
      <c r="G327" s="107">
        <v>27.26</v>
      </c>
      <c r="H327" s="102" t="s">
        <v>116</v>
      </c>
      <c r="I327" s="107">
        <f>IF(H327="SI",F327-G327,F327)</f>
        <v>272.58</v>
      </c>
      <c r="J327" s="280" t="s">
        <v>119</v>
      </c>
      <c r="K327" s="103">
        <v>2021</v>
      </c>
      <c r="L327" s="103">
        <v>3070</v>
      </c>
      <c r="M327" s="104" t="s">
        <v>665</v>
      </c>
      <c r="N327" s="103">
        <v>2</v>
      </c>
      <c r="O327" s="106" t="s">
        <v>120</v>
      </c>
      <c r="P327" s="103">
        <v>1040103</v>
      </c>
      <c r="Q327" s="103">
        <v>1460</v>
      </c>
      <c r="R327" s="103">
        <v>49</v>
      </c>
      <c r="S327" s="103">
        <v>9</v>
      </c>
      <c r="T327" s="108">
        <v>2021</v>
      </c>
      <c r="U327" s="108">
        <v>258</v>
      </c>
      <c r="V327" s="108">
        <v>0</v>
      </c>
      <c r="W327" s="109" t="s">
        <v>672</v>
      </c>
      <c r="X327" s="103">
        <v>798</v>
      </c>
      <c r="Y327" s="104" t="s">
        <v>672</v>
      </c>
      <c r="Z327" s="281" t="s">
        <v>681</v>
      </c>
      <c r="AA327" s="281" t="s">
        <v>672</v>
      </c>
      <c r="AB327" s="282">
        <f>AA327-Z327</f>
        <v>-25</v>
      </c>
      <c r="AC327" s="283">
        <f>IF(AE327="SI",0,I327)</f>
        <v>272.58</v>
      </c>
      <c r="AD327" s="284">
        <f>AC327*AB327</f>
        <v>-6814.5</v>
      </c>
      <c r="AE327" s="285" t="s">
        <v>122</v>
      </c>
    </row>
    <row r="328" spans="1:31" ht="15">
      <c r="A328" s="103">
        <v>2021</v>
      </c>
      <c r="B328" s="103">
        <v>306</v>
      </c>
      <c r="C328" s="104" t="s">
        <v>672</v>
      </c>
      <c r="D328" s="279" t="s">
        <v>697</v>
      </c>
      <c r="E328" s="104" t="s">
        <v>675</v>
      </c>
      <c r="F328" s="107">
        <v>55.22</v>
      </c>
      <c r="G328" s="107">
        <v>5.02</v>
      </c>
      <c r="H328" s="102" t="s">
        <v>116</v>
      </c>
      <c r="I328" s="107">
        <f>IF(H328="SI",F328-G328,F328)</f>
        <v>50.2</v>
      </c>
      <c r="J328" s="280" t="s">
        <v>119</v>
      </c>
      <c r="K328" s="103">
        <v>2021</v>
      </c>
      <c r="L328" s="103">
        <v>3046</v>
      </c>
      <c r="M328" s="104" t="s">
        <v>669</v>
      </c>
      <c r="N328" s="103">
        <v>2</v>
      </c>
      <c r="O328" s="106" t="s">
        <v>120</v>
      </c>
      <c r="P328" s="103">
        <v>1010203</v>
      </c>
      <c r="Q328" s="103">
        <v>140</v>
      </c>
      <c r="R328" s="103">
        <v>22</v>
      </c>
      <c r="S328" s="103">
        <v>19</v>
      </c>
      <c r="T328" s="108">
        <v>2021</v>
      </c>
      <c r="U328" s="108">
        <v>249</v>
      </c>
      <c r="V328" s="108">
        <v>0</v>
      </c>
      <c r="W328" s="109" t="s">
        <v>672</v>
      </c>
      <c r="X328" s="103">
        <v>793</v>
      </c>
      <c r="Y328" s="104" t="s">
        <v>672</v>
      </c>
      <c r="Z328" s="281" t="s">
        <v>679</v>
      </c>
      <c r="AA328" s="281" t="s">
        <v>672</v>
      </c>
      <c r="AB328" s="282">
        <f>AA328-Z328</f>
        <v>-23</v>
      </c>
      <c r="AC328" s="283">
        <f>IF(AE328="SI",0,I328)</f>
        <v>50.2</v>
      </c>
      <c r="AD328" s="284">
        <f>AC328*AB328</f>
        <v>-1154.6000000000001</v>
      </c>
      <c r="AE328" s="285" t="s">
        <v>122</v>
      </c>
    </row>
    <row r="329" spans="1:31" ht="15">
      <c r="A329" s="103">
        <v>2021</v>
      </c>
      <c r="B329" s="103">
        <v>307</v>
      </c>
      <c r="C329" s="104" t="s">
        <v>698</v>
      </c>
      <c r="D329" s="279" t="s">
        <v>699</v>
      </c>
      <c r="E329" s="104" t="s">
        <v>662</v>
      </c>
      <c r="F329" s="107">
        <v>93.05</v>
      </c>
      <c r="G329" s="107">
        <v>16.78</v>
      </c>
      <c r="H329" s="102" t="s">
        <v>116</v>
      </c>
      <c r="I329" s="107">
        <f>IF(H329="SI",F329-G329,F329)</f>
        <v>76.27</v>
      </c>
      <c r="J329" s="280" t="s">
        <v>119</v>
      </c>
      <c r="K329" s="103">
        <v>2021</v>
      </c>
      <c r="L329" s="103">
        <v>2825</v>
      </c>
      <c r="M329" s="104" t="s">
        <v>700</v>
      </c>
      <c r="N329" s="103" t="s">
        <v>264</v>
      </c>
      <c r="O329" s="106" t="s">
        <v>264</v>
      </c>
      <c r="P329" s="103"/>
      <c r="Q329" s="103">
        <v>0</v>
      </c>
      <c r="R329" s="103">
        <v>0</v>
      </c>
      <c r="S329" s="103">
        <v>0</v>
      </c>
      <c r="T329" s="108">
        <v>0</v>
      </c>
      <c r="U329" s="108">
        <v>0</v>
      </c>
      <c r="V329" s="108">
        <v>0</v>
      </c>
      <c r="W329" s="109" t="s">
        <v>119</v>
      </c>
      <c r="X329" s="103">
        <v>0</v>
      </c>
      <c r="Y329" s="104" t="s">
        <v>698</v>
      </c>
      <c r="Z329" s="281" t="s">
        <v>701</v>
      </c>
      <c r="AA329" s="281" t="s">
        <v>698</v>
      </c>
      <c r="AB329" s="282">
        <f>AA329-Z329</f>
        <v>4</v>
      </c>
      <c r="AC329" s="283">
        <f>IF(AE329="SI",0,I329)</f>
        <v>76.27</v>
      </c>
      <c r="AD329" s="284">
        <f>AC329*AB329</f>
        <v>305.08</v>
      </c>
      <c r="AE329" s="285" t="s">
        <v>122</v>
      </c>
    </row>
    <row r="330" spans="1:31" ht="15">
      <c r="A330" s="103">
        <v>2021</v>
      </c>
      <c r="B330" s="103">
        <v>308</v>
      </c>
      <c r="C330" s="104" t="s">
        <v>702</v>
      </c>
      <c r="D330" s="279" t="s">
        <v>703</v>
      </c>
      <c r="E330" s="104" t="s">
        <v>649</v>
      </c>
      <c r="F330" s="107">
        <v>46.2</v>
      </c>
      <c r="G330" s="107">
        <v>8.33</v>
      </c>
      <c r="H330" s="102" t="s">
        <v>116</v>
      </c>
      <c r="I330" s="107">
        <f>IF(H330="SI",F330-G330,F330)</f>
        <v>37.870000000000005</v>
      </c>
      <c r="J330" s="280" t="s">
        <v>455</v>
      </c>
      <c r="K330" s="103">
        <v>2021</v>
      </c>
      <c r="L330" s="103">
        <v>3291</v>
      </c>
      <c r="M330" s="104" t="s">
        <v>704</v>
      </c>
      <c r="N330" s="103">
        <v>2</v>
      </c>
      <c r="O330" s="106" t="s">
        <v>120</v>
      </c>
      <c r="P330" s="103">
        <v>1010203</v>
      </c>
      <c r="Q330" s="103">
        <v>140</v>
      </c>
      <c r="R330" s="103">
        <v>22</v>
      </c>
      <c r="S330" s="103">
        <v>25</v>
      </c>
      <c r="T330" s="108">
        <v>2021</v>
      </c>
      <c r="U330" s="108">
        <v>119</v>
      </c>
      <c r="V330" s="108">
        <v>0</v>
      </c>
      <c r="W330" s="109" t="s">
        <v>702</v>
      </c>
      <c r="X330" s="103">
        <v>811</v>
      </c>
      <c r="Y330" s="104" t="s">
        <v>702</v>
      </c>
      <c r="Z330" s="281" t="s">
        <v>705</v>
      </c>
      <c r="AA330" s="281" t="s">
        <v>702</v>
      </c>
      <c r="AB330" s="282">
        <f>AA330-Z330</f>
        <v>-25</v>
      </c>
      <c r="AC330" s="283">
        <f>IF(AE330="SI",0,I330)</f>
        <v>37.870000000000005</v>
      </c>
      <c r="AD330" s="284">
        <f>AC330*AB330</f>
        <v>-946.7500000000001</v>
      </c>
      <c r="AE330" s="285" t="s">
        <v>122</v>
      </c>
    </row>
    <row r="331" spans="1:31" ht="15">
      <c r="A331" s="103">
        <v>2021</v>
      </c>
      <c r="B331" s="103">
        <v>309</v>
      </c>
      <c r="C331" s="104" t="s">
        <v>702</v>
      </c>
      <c r="D331" s="279" t="s">
        <v>706</v>
      </c>
      <c r="E331" s="104" t="s">
        <v>707</v>
      </c>
      <c r="F331" s="107">
        <v>50.76</v>
      </c>
      <c r="G331" s="107">
        <v>9.15</v>
      </c>
      <c r="H331" s="102" t="s">
        <v>116</v>
      </c>
      <c r="I331" s="107">
        <f>IF(H331="SI",F331-G331,F331)</f>
        <v>41.61</v>
      </c>
      <c r="J331" s="280" t="s">
        <v>455</v>
      </c>
      <c r="K331" s="103">
        <v>2021</v>
      </c>
      <c r="L331" s="103">
        <v>3252</v>
      </c>
      <c r="M331" s="104" t="s">
        <v>649</v>
      </c>
      <c r="N331" s="103">
        <v>2</v>
      </c>
      <c r="O331" s="106" t="s">
        <v>120</v>
      </c>
      <c r="P331" s="103">
        <v>1010203</v>
      </c>
      <c r="Q331" s="103">
        <v>140</v>
      </c>
      <c r="R331" s="103">
        <v>22</v>
      </c>
      <c r="S331" s="103">
        <v>4</v>
      </c>
      <c r="T331" s="108">
        <v>2021</v>
      </c>
      <c r="U331" s="108">
        <v>123</v>
      </c>
      <c r="V331" s="108">
        <v>0</v>
      </c>
      <c r="W331" s="109" t="s">
        <v>702</v>
      </c>
      <c r="X331" s="103">
        <v>806</v>
      </c>
      <c r="Y331" s="104" t="s">
        <v>702</v>
      </c>
      <c r="Z331" s="281" t="s">
        <v>708</v>
      </c>
      <c r="AA331" s="281" t="s">
        <v>702</v>
      </c>
      <c r="AB331" s="282">
        <f>AA331-Z331</f>
        <v>-23</v>
      </c>
      <c r="AC331" s="283">
        <f>IF(AE331="SI",0,I331)</f>
        <v>41.61</v>
      </c>
      <c r="AD331" s="284">
        <f>AC331*AB331</f>
        <v>-957.03</v>
      </c>
      <c r="AE331" s="285" t="s">
        <v>122</v>
      </c>
    </row>
    <row r="332" spans="1:31" ht="15">
      <c r="A332" s="103">
        <v>2021</v>
      </c>
      <c r="B332" s="103">
        <v>310</v>
      </c>
      <c r="C332" s="104" t="s">
        <v>702</v>
      </c>
      <c r="D332" s="279" t="s">
        <v>709</v>
      </c>
      <c r="E332" s="104" t="s">
        <v>707</v>
      </c>
      <c r="F332" s="107">
        <v>404.22</v>
      </c>
      <c r="G332" s="107">
        <v>72.89</v>
      </c>
      <c r="H332" s="102" t="s">
        <v>116</v>
      </c>
      <c r="I332" s="107">
        <f>IF(H332="SI",F332-G332,F332)</f>
        <v>331.33000000000004</v>
      </c>
      <c r="J332" s="280" t="s">
        <v>455</v>
      </c>
      <c r="K332" s="103">
        <v>2021</v>
      </c>
      <c r="L332" s="103">
        <v>3276</v>
      </c>
      <c r="M332" s="104" t="s">
        <v>671</v>
      </c>
      <c r="N332" s="103">
        <v>2</v>
      </c>
      <c r="O332" s="106" t="s">
        <v>120</v>
      </c>
      <c r="P332" s="103">
        <v>1080203</v>
      </c>
      <c r="Q332" s="103">
        <v>2890</v>
      </c>
      <c r="R332" s="103">
        <v>69</v>
      </c>
      <c r="S332" s="103">
        <v>1</v>
      </c>
      <c r="T332" s="108">
        <v>2021</v>
      </c>
      <c r="U332" s="108">
        <v>125</v>
      </c>
      <c r="V332" s="108">
        <v>0</v>
      </c>
      <c r="W332" s="109" t="s">
        <v>702</v>
      </c>
      <c r="X332" s="103">
        <v>815</v>
      </c>
      <c r="Y332" s="104" t="s">
        <v>702</v>
      </c>
      <c r="Z332" s="281" t="s">
        <v>710</v>
      </c>
      <c r="AA332" s="281" t="s">
        <v>702</v>
      </c>
      <c r="AB332" s="282">
        <f>AA332-Z332</f>
        <v>-24</v>
      </c>
      <c r="AC332" s="283">
        <f>IF(AE332="SI",0,I332)</f>
        <v>331.33000000000004</v>
      </c>
      <c r="AD332" s="284">
        <f>AC332*AB332</f>
        <v>-7951.920000000001</v>
      </c>
      <c r="AE332" s="285" t="s">
        <v>122</v>
      </c>
    </row>
    <row r="333" spans="1:31" ht="15">
      <c r="A333" s="103">
        <v>2021</v>
      </c>
      <c r="B333" s="103">
        <v>311</v>
      </c>
      <c r="C333" s="104" t="s">
        <v>702</v>
      </c>
      <c r="D333" s="279" t="s">
        <v>711</v>
      </c>
      <c r="E333" s="104" t="s">
        <v>707</v>
      </c>
      <c r="F333" s="107">
        <v>14.8</v>
      </c>
      <c r="G333" s="107">
        <v>2.67</v>
      </c>
      <c r="H333" s="102" t="s">
        <v>116</v>
      </c>
      <c r="I333" s="107">
        <f>IF(H333="SI",F333-G333,F333)</f>
        <v>12.13</v>
      </c>
      <c r="J333" s="280" t="s">
        <v>455</v>
      </c>
      <c r="K333" s="103">
        <v>2021</v>
      </c>
      <c r="L333" s="103">
        <v>3251</v>
      </c>
      <c r="M333" s="104" t="s">
        <v>649</v>
      </c>
      <c r="N333" s="103">
        <v>2</v>
      </c>
      <c r="O333" s="106" t="s">
        <v>120</v>
      </c>
      <c r="P333" s="103">
        <v>1010503</v>
      </c>
      <c r="Q333" s="103">
        <v>470</v>
      </c>
      <c r="R333" s="103">
        <v>25</v>
      </c>
      <c r="S333" s="103">
        <v>10</v>
      </c>
      <c r="T333" s="108">
        <v>2021</v>
      </c>
      <c r="U333" s="108">
        <v>121</v>
      </c>
      <c r="V333" s="108">
        <v>0</v>
      </c>
      <c r="W333" s="109" t="s">
        <v>702</v>
      </c>
      <c r="X333" s="103">
        <v>813</v>
      </c>
      <c r="Y333" s="104" t="s">
        <v>702</v>
      </c>
      <c r="Z333" s="281" t="s">
        <v>708</v>
      </c>
      <c r="AA333" s="281" t="s">
        <v>702</v>
      </c>
      <c r="AB333" s="282">
        <f>AA333-Z333</f>
        <v>-23</v>
      </c>
      <c r="AC333" s="283">
        <f>IF(AE333="SI",0,I333)</f>
        <v>12.13</v>
      </c>
      <c r="AD333" s="284">
        <f>AC333*AB333</f>
        <v>-278.99</v>
      </c>
      <c r="AE333" s="285" t="s">
        <v>122</v>
      </c>
    </row>
    <row r="334" spans="1:31" ht="15">
      <c r="A334" s="103">
        <v>2021</v>
      </c>
      <c r="B334" s="103">
        <v>312</v>
      </c>
      <c r="C334" s="104" t="s">
        <v>702</v>
      </c>
      <c r="D334" s="279" t="s">
        <v>712</v>
      </c>
      <c r="E334" s="104" t="s">
        <v>707</v>
      </c>
      <c r="F334" s="107">
        <v>54</v>
      </c>
      <c r="G334" s="107">
        <v>9.74</v>
      </c>
      <c r="H334" s="102" t="s">
        <v>116</v>
      </c>
      <c r="I334" s="107">
        <f>IF(H334="SI",F334-G334,F334)</f>
        <v>44.26</v>
      </c>
      <c r="J334" s="280" t="s">
        <v>455</v>
      </c>
      <c r="K334" s="103">
        <v>2021</v>
      </c>
      <c r="L334" s="103">
        <v>3269</v>
      </c>
      <c r="M334" s="104" t="s">
        <v>671</v>
      </c>
      <c r="N334" s="103">
        <v>2</v>
      </c>
      <c r="O334" s="106" t="s">
        <v>120</v>
      </c>
      <c r="P334" s="103">
        <v>1010203</v>
      </c>
      <c r="Q334" s="103">
        <v>140</v>
      </c>
      <c r="R334" s="103">
        <v>22</v>
      </c>
      <c r="S334" s="103">
        <v>11</v>
      </c>
      <c r="T334" s="108">
        <v>2021</v>
      </c>
      <c r="U334" s="108">
        <v>126</v>
      </c>
      <c r="V334" s="108">
        <v>0</v>
      </c>
      <c r="W334" s="109" t="s">
        <v>702</v>
      </c>
      <c r="X334" s="103">
        <v>809</v>
      </c>
      <c r="Y334" s="104" t="s">
        <v>702</v>
      </c>
      <c r="Z334" s="281" t="s">
        <v>710</v>
      </c>
      <c r="AA334" s="281" t="s">
        <v>702</v>
      </c>
      <c r="AB334" s="282">
        <f>AA334-Z334</f>
        <v>-24</v>
      </c>
      <c r="AC334" s="283">
        <f>IF(AE334="SI",0,I334)</f>
        <v>44.26</v>
      </c>
      <c r="AD334" s="284">
        <f>AC334*AB334</f>
        <v>-1062.24</v>
      </c>
      <c r="AE334" s="285" t="s">
        <v>122</v>
      </c>
    </row>
    <row r="335" spans="1:31" ht="15">
      <c r="A335" s="103">
        <v>2021</v>
      </c>
      <c r="B335" s="103">
        <v>313</v>
      </c>
      <c r="C335" s="104" t="s">
        <v>702</v>
      </c>
      <c r="D335" s="279" t="s">
        <v>713</v>
      </c>
      <c r="E335" s="104" t="s">
        <v>707</v>
      </c>
      <c r="F335" s="107">
        <v>92.02</v>
      </c>
      <c r="G335" s="107">
        <v>16.59</v>
      </c>
      <c r="H335" s="102" t="s">
        <v>116</v>
      </c>
      <c r="I335" s="107">
        <f>IF(H335="SI",F335-G335,F335)</f>
        <v>75.42999999999999</v>
      </c>
      <c r="J335" s="280" t="s">
        <v>455</v>
      </c>
      <c r="K335" s="103">
        <v>2021</v>
      </c>
      <c r="L335" s="103">
        <v>3253</v>
      </c>
      <c r="M335" s="104" t="s">
        <v>649</v>
      </c>
      <c r="N335" s="103">
        <v>2</v>
      </c>
      <c r="O335" s="106" t="s">
        <v>120</v>
      </c>
      <c r="P335" s="103">
        <v>1010203</v>
      </c>
      <c r="Q335" s="103">
        <v>140</v>
      </c>
      <c r="R335" s="103">
        <v>22</v>
      </c>
      <c r="S335" s="103">
        <v>7</v>
      </c>
      <c r="T335" s="108">
        <v>2021</v>
      </c>
      <c r="U335" s="108">
        <v>116</v>
      </c>
      <c r="V335" s="108">
        <v>0</v>
      </c>
      <c r="W335" s="109" t="s">
        <v>702</v>
      </c>
      <c r="X335" s="103">
        <v>808</v>
      </c>
      <c r="Y335" s="104" t="s">
        <v>702</v>
      </c>
      <c r="Z335" s="281" t="s">
        <v>708</v>
      </c>
      <c r="AA335" s="281" t="s">
        <v>702</v>
      </c>
      <c r="AB335" s="282">
        <f>AA335-Z335</f>
        <v>-23</v>
      </c>
      <c r="AC335" s="283">
        <f>IF(AE335="SI",0,I335)</f>
        <v>75.42999999999999</v>
      </c>
      <c r="AD335" s="284">
        <f>AC335*AB335</f>
        <v>-1734.8899999999999</v>
      </c>
      <c r="AE335" s="285" t="s">
        <v>122</v>
      </c>
    </row>
    <row r="336" spans="1:31" ht="15">
      <c r="A336" s="103">
        <v>2021</v>
      </c>
      <c r="B336" s="103">
        <v>314</v>
      </c>
      <c r="C336" s="104" t="s">
        <v>702</v>
      </c>
      <c r="D336" s="279" t="s">
        <v>714</v>
      </c>
      <c r="E336" s="104" t="s">
        <v>707</v>
      </c>
      <c r="F336" s="107">
        <v>71.08</v>
      </c>
      <c r="G336" s="107">
        <v>12.82</v>
      </c>
      <c r="H336" s="102" t="s">
        <v>116</v>
      </c>
      <c r="I336" s="107">
        <f>IF(H336="SI",F336-G336,F336)</f>
        <v>58.26</v>
      </c>
      <c r="J336" s="280" t="s">
        <v>455</v>
      </c>
      <c r="K336" s="103">
        <v>2021</v>
      </c>
      <c r="L336" s="103">
        <v>3274</v>
      </c>
      <c r="M336" s="104" t="s">
        <v>671</v>
      </c>
      <c r="N336" s="103">
        <v>2</v>
      </c>
      <c r="O336" s="106" t="s">
        <v>120</v>
      </c>
      <c r="P336" s="103">
        <v>1010203</v>
      </c>
      <c r="Q336" s="103">
        <v>140</v>
      </c>
      <c r="R336" s="103">
        <v>22</v>
      </c>
      <c r="S336" s="103">
        <v>6</v>
      </c>
      <c r="T336" s="108">
        <v>2021</v>
      </c>
      <c r="U336" s="108">
        <v>117</v>
      </c>
      <c r="V336" s="108">
        <v>0</v>
      </c>
      <c r="W336" s="109" t="s">
        <v>702</v>
      </c>
      <c r="X336" s="103">
        <v>807</v>
      </c>
      <c r="Y336" s="104" t="s">
        <v>702</v>
      </c>
      <c r="Z336" s="281" t="s">
        <v>710</v>
      </c>
      <c r="AA336" s="281" t="s">
        <v>702</v>
      </c>
      <c r="AB336" s="282">
        <f>AA336-Z336</f>
        <v>-24</v>
      </c>
      <c r="AC336" s="283">
        <f>IF(AE336="SI",0,I336)</f>
        <v>58.26</v>
      </c>
      <c r="AD336" s="284">
        <f>AC336*AB336</f>
        <v>-1398.24</v>
      </c>
      <c r="AE336" s="285" t="s">
        <v>122</v>
      </c>
    </row>
    <row r="337" spans="1:31" ht="15">
      <c r="A337" s="103">
        <v>2021</v>
      </c>
      <c r="B337" s="103">
        <v>315</v>
      </c>
      <c r="C337" s="104" t="s">
        <v>702</v>
      </c>
      <c r="D337" s="279" t="s">
        <v>715</v>
      </c>
      <c r="E337" s="104" t="s">
        <v>707</v>
      </c>
      <c r="F337" s="107">
        <v>19.34</v>
      </c>
      <c r="G337" s="107">
        <v>3.49</v>
      </c>
      <c r="H337" s="102" t="s">
        <v>116</v>
      </c>
      <c r="I337" s="107">
        <f>IF(H337="SI",F337-G337,F337)</f>
        <v>15.85</v>
      </c>
      <c r="J337" s="280" t="s">
        <v>455</v>
      </c>
      <c r="K337" s="103">
        <v>2021</v>
      </c>
      <c r="L337" s="103">
        <v>3250</v>
      </c>
      <c r="M337" s="104" t="s">
        <v>649</v>
      </c>
      <c r="N337" s="103">
        <v>2</v>
      </c>
      <c r="O337" s="106" t="s">
        <v>120</v>
      </c>
      <c r="P337" s="103">
        <v>1080103</v>
      </c>
      <c r="Q337" s="103">
        <v>2780</v>
      </c>
      <c r="R337" s="103">
        <v>66</v>
      </c>
      <c r="S337" s="103">
        <v>2</v>
      </c>
      <c r="T337" s="108">
        <v>2021</v>
      </c>
      <c r="U337" s="108">
        <v>127</v>
      </c>
      <c r="V337" s="108">
        <v>0</v>
      </c>
      <c r="W337" s="109" t="s">
        <v>702</v>
      </c>
      <c r="X337" s="103">
        <v>814</v>
      </c>
      <c r="Y337" s="104" t="s">
        <v>702</v>
      </c>
      <c r="Z337" s="281" t="s">
        <v>708</v>
      </c>
      <c r="AA337" s="281" t="s">
        <v>702</v>
      </c>
      <c r="AB337" s="282">
        <f>AA337-Z337</f>
        <v>-23</v>
      </c>
      <c r="AC337" s="283">
        <f>IF(AE337="SI",0,I337)</f>
        <v>15.85</v>
      </c>
      <c r="AD337" s="284">
        <f>AC337*AB337</f>
        <v>-364.55</v>
      </c>
      <c r="AE337" s="285" t="s">
        <v>122</v>
      </c>
    </row>
    <row r="338" spans="1:31" ht="15">
      <c r="A338" s="103">
        <v>2021</v>
      </c>
      <c r="B338" s="103">
        <v>316</v>
      </c>
      <c r="C338" s="104" t="s">
        <v>702</v>
      </c>
      <c r="D338" s="279" t="s">
        <v>716</v>
      </c>
      <c r="E338" s="104" t="s">
        <v>707</v>
      </c>
      <c r="F338" s="107">
        <v>256.25</v>
      </c>
      <c r="G338" s="107">
        <v>46.21</v>
      </c>
      <c r="H338" s="102" t="s">
        <v>116</v>
      </c>
      <c r="I338" s="107">
        <f>IF(H338="SI",F338-G338,F338)</f>
        <v>210.04</v>
      </c>
      <c r="J338" s="280" t="s">
        <v>455</v>
      </c>
      <c r="K338" s="103">
        <v>2021</v>
      </c>
      <c r="L338" s="103">
        <v>3270</v>
      </c>
      <c r="M338" s="104" t="s">
        <v>671</v>
      </c>
      <c r="N338" s="103">
        <v>2</v>
      </c>
      <c r="O338" s="106" t="s">
        <v>120</v>
      </c>
      <c r="P338" s="103">
        <v>1080203</v>
      </c>
      <c r="Q338" s="103">
        <v>2890</v>
      </c>
      <c r="R338" s="103">
        <v>69</v>
      </c>
      <c r="S338" s="103">
        <v>1</v>
      </c>
      <c r="T338" s="108">
        <v>2021</v>
      </c>
      <c r="U338" s="108">
        <v>125</v>
      </c>
      <c r="V338" s="108">
        <v>0</v>
      </c>
      <c r="W338" s="109" t="s">
        <v>702</v>
      </c>
      <c r="X338" s="103">
        <v>815</v>
      </c>
      <c r="Y338" s="104" t="s">
        <v>702</v>
      </c>
      <c r="Z338" s="281" t="s">
        <v>710</v>
      </c>
      <c r="AA338" s="281" t="s">
        <v>702</v>
      </c>
      <c r="AB338" s="282">
        <f>AA338-Z338</f>
        <v>-24</v>
      </c>
      <c r="AC338" s="283">
        <f>IF(AE338="SI",0,I338)</f>
        <v>210.04</v>
      </c>
      <c r="AD338" s="284">
        <f>AC338*AB338</f>
        <v>-5040.96</v>
      </c>
      <c r="AE338" s="285" t="s">
        <v>122</v>
      </c>
    </row>
    <row r="339" spans="1:31" ht="15">
      <c r="A339" s="103">
        <v>2021</v>
      </c>
      <c r="B339" s="103">
        <v>317</v>
      </c>
      <c r="C339" s="104" t="s">
        <v>702</v>
      </c>
      <c r="D339" s="279" t="s">
        <v>717</v>
      </c>
      <c r="E339" s="104" t="s">
        <v>707</v>
      </c>
      <c r="F339" s="107">
        <v>20.9</v>
      </c>
      <c r="G339" s="107">
        <v>3.77</v>
      </c>
      <c r="H339" s="102" t="s">
        <v>116</v>
      </c>
      <c r="I339" s="107">
        <f>IF(H339="SI",F339-G339,F339)</f>
        <v>17.13</v>
      </c>
      <c r="J339" s="280" t="s">
        <v>455</v>
      </c>
      <c r="K339" s="103">
        <v>2021</v>
      </c>
      <c r="L339" s="103">
        <v>3255</v>
      </c>
      <c r="M339" s="104" t="s">
        <v>649</v>
      </c>
      <c r="N339" s="103">
        <v>2</v>
      </c>
      <c r="O339" s="106" t="s">
        <v>120</v>
      </c>
      <c r="P339" s="103">
        <v>1010203</v>
      </c>
      <c r="Q339" s="103">
        <v>140</v>
      </c>
      <c r="R339" s="103">
        <v>22</v>
      </c>
      <c r="S339" s="103">
        <v>27</v>
      </c>
      <c r="T339" s="108">
        <v>2021</v>
      </c>
      <c r="U339" s="108">
        <v>124</v>
      </c>
      <c r="V339" s="108">
        <v>0</v>
      </c>
      <c r="W339" s="109" t="s">
        <v>702</v>
      </c>
      <c r="X339" s="103">
        <v>812</v>
      </c>
      <c r="Y339" s="104" t="s">
        <v>702</v>
      </c>
      <c r="Z339" s="281" t="s">
        <v>708</v>
      </c>
      <c r="AA339" s="281" t="s">
        <v>702</v>
      </c>
      <c r="AB339" s="282">
        <f>AA339-Z339</f>
        <v>-23</v>
      </c>
      <c r="AC339" s="283">
        <f>IF(AE339="SI",0,I339)</f>
        <v>17.13</v>
      </c>
      <c r="AD339" s="284">
        <f>AC339*AB339</f>
        <v>-393.98999999999995</v>
      </c>
      <c r="AE339" s="285" t="s">
        <v>122</v>
      </c>
    </row>
    <row r="340" spans="1:31" ht="15">
      <c r="A340" s="103">
        <v>2021</v>
      </c>
      <c r="B340" s="103">
        <v>318</v>
      </c>
      <c r="C340" s="104" t="s">
        <v>702</v>
      </c>
      <c r="D340" s="279" t="s">
        <v>718</v>
      </c>
      <c r="E340" s="104" t="s">
        <v>707</v>
      </c>
      <c r="F340" s="107">
        <v>389.34</v>
      </c>
      <c r="G340" s="107">
        <v>70.21</v>
      </c>
      <c r="H340" s="102" t="s">
        <v>116</v>
      </c>
      <c r="I340" s="107">
        <f>IF(H340="SI",F340-G340,F340)</f>
        <v>319.13</v>
      </c>
      <c r="J340" s="280" t="s">
        <v>455</v>
      </c>
      <c r="K340" s="103">
        <v>2021</v>
      </c>
      <c r="L340" s="103">
        <v>3273</v>
      </c>
      <c r="M340" s="104" t="s">
        <v>671</v>
      </c>
      <c r="N340" s="103">
        <v>2</v>
      </c>
      <c r="O340" s="106" t="s">
        <v>120</v>
      </c>
      <c r="P340" s="103">
        <v>1010203</v>
      </c>
      <c r="Q340" s="103">
        <v>140</v>
      </c>
      <c r="R340" s="103">
        <v>22</v>
      </c>
      <c r="S340" s="103">
        <v>3</v>
      </c>
      <c r="T340" s="108">
        <v>2021</v>
      </c>
      <c r="U340" s="108">
        <v>120</v>
      </c>
      <c r="V340" s="108">
        <v>0</v>
      </c>
      <c r="W340" s="109" t="s">
        <v>702</v>
      </c>
      <c r="X340" s="103">
        <v>805</v>
      </c>
      <c r="Y340" s="104" t="s">
        <v>702</v>
      </c>
      <c r="Z340" s="281" t="s">
        <v>710</v>
      </c>
      <c r="AA340" s="281" t="s">
        <v>702</v>
      </c>
      <c r="AB340" s="282">
        <f>AA340-Z340</f>
        <v>-24</v>
      </c>
      <c r="AC340" s="283">
        <f>IF(AE340="SI",0,I340)</f>
        <v>319.13</v>
      </c>
      <c r="AD340" s="284">
        <f>AC340*AB340</f>
        <v>-7659.12</v>
      </c>
      <c r="AE340" s="285" t="s">
        <v>122</v>
      </c>
    </row>
    <row r="341" spans="1:31" ht="15">
      <c r="A341" s="103">
        <v>2021</v>
      </c>
      <c r="B341" s="103">
        <v>319</v>
      </c>
      <c r="C341" s="104" t="s">
        <v>702</v>
      </c>
      <c r="D341" s="279" t="s">
        <v>719</v>
      </c>
      <c r="E341" s="104" t="s">
        <v>707</v>
      </c>
      <c r="F341" s="107">
        <v>41.79</v>
      </c>
      <c r="G341" s="107">
        <v>7.54</v>
      </c>
      <c r="H341" s="102" t="s">
        <v>116</v>
      </c>
      <c r="I341" s="107">
        <f>IF(H341="SI",F341-G341,F341)</f>
        <v>34.25</v>
      </c>
      <c r="J341" s="280" t="s">
        <v>455</v>
      </c>
      <c r="K341" s="103">
        <v>2021</v>
      </c>
      <c r="L341" s="103">
        <v>3267</v>
      </c>
      <c r="M341" s="104" t="s">
        <v>671</v>
      </c>
      <c r="N341" s="103">
        <v>2</v>
      </c>
      <c r="O341" s="106" t="s">
        <v>120</v>
      </c>
      <c r="P341" s="103">
        <v>1010203</v>
      </c>
      <c r="Q341" s="103">
        <v>140</v>
      </c>
      <c r="R341" s="103">
        <v>22</v>
      </c>
      <c r="S341" s="103">
        <v>12</v>
      </c>
      <c r="T341" s="108">
        <v>2021</v>
      </c>
      <c r="U341" s="108">
        <v>118</v>
      </c>
      <c r="V341" s="108">
        <v>0</v>
      </c>
      <c r="W341" s="109" t="s">
        <v>702</v>
      </c>
      <c r="X341" s="103">
        <v>810</v>
      </c>
      <c r="Y341" s="104" t="s">
        <v>702</v>
      </c>
      <c r="Z341" s="281" t="s">
        <v>710</v>
      </c>
      <c r="AA341" s="281" t="s">
        <v>702</v>
      </c>
      <c r="AB341" s="282">
        <f>AA341-Z341</f>
        <v>-24</v>
      </c>
      <c r="AC341" s="283">
        <f>IF(AE341="SI",0,I341)</f>
        <v>34.25</v>
      </c>
      <c r="AD341" s="284">
        <f>AC341*AB341</f>
        <v>-822</v>
      </c>
      <c r="AE341" s="285" t="s">
        <v>122</v>
      </c>
    </row>
    <row r="342" spans="1:31" ht="15">
      <c r="A342" s="103">
        <v>2021</v>
      </c>
      <c r="B342" s="103">
        <v>320</v>
      </c>
      <c r="C342" s="104" t="s">
        <v>639</v>
      </c>
      <c r="D342" s="279" t="s">
        <v>720</v>
      </c>
      <c r="E342" s="104" t="s">
        <v>704</v>
      </c>
      <c r="F342" s="107">
        <v>352.7</v>
      </c>
      <c r="G342" s="107">
        <v>63.6</v>
      </c>
      <c r="H342" s="102" t="s">
        <v>116</v>
      </c>
      <c r="I342" s="107">
        <f>IF(H342="SI",F342-G342,F342)</f>
        <v>289.09999999999997</v>
      </c>
      <c r="J342" s="280" t="s">
        <v>721</v>
      </c>
      <c r="K342" s="103">
        <v>2021</v>
      </c>
      <c r="L342" s="103">
        <v>3341</v>
      </c>
      <c r="M342" s="104" t="s">
        <v>722</v>
      </c>
      <c r="N342" s="103">
        <v>3</v>
      </c>
      <c r="O342" s="106" t="s">
        <v>246</v>
      </c>
      <c r="P342" s="103">
        <v>1010202</v>
      </c>
      <c r="Q342" s="103">
        <v>130</v>
      </c>
      <c r="R342" s="103">
        <v>21</v>
      </c>
      <c r="S342" s="103">
        <v>1</v>
      </c>
      <c r="T342" s="108">
        <v>2021</v>
      </c>
      <c r="U342" s="108">
        <v>384</v>
      </c>
      <c r="V342" s="108">
        <v>0</v>
      </c>
      <c r="W342" s="109" t="s">
        <v>119</v>
      </c>
      <c r="X342" s="103">
        <v>824</v>
      </c>
      <c r="Y342" s="104" t="s">
        <v>639</v>
      </c>
      <c r="Z342" s="281" t="s">
        <v>723</v>
      </c>
      <c r="AA342" s="281" t="s">
        <v>639</v>
      </c>
      <c r="AB342" s="282">
        <f>AA342-Z342</f>
        <v>-27</v>
      </c>
      <c r="AC342" s="283">
        <f>IF(AE342="SI",0,I342)</f>
        <v>289.09999999999997</v>
      </c>
      <c r="AD342" s="284">
        <f>AC342*AB342</f>
        <v>-7805.699999999999</v>
      </c>
      <c r="AE342" s="285" t="s">
        <v>122</v>
      </c>
    </row>
    <row r="343" spans="1:31" ht="15">
      <c r="A343" s="103">
        <v>2021</v>
      </c>
      <c r="B343" s="103">
        <v>321</v>
      </c>
      <c r="C343" s="104" t="s">
        <v>639</v>
      </c>
      <c r="D343" s="279" t="s">
        <v>724</v>
      </c>
      <c r="E343" s="104" t="s">
        <v>702</v>
      </c>
      <c r="F343" s="107">
        <v>1000</v>
      </c>
      <c r="G343" s="107">
        <v>0</v>
      </c>
      <c r="H343" s="102" t="s">
        <v>122</v>
      </c>
      <c r="I343" s="107">
        <f>IF(H343="SI",F343-G343,F343)</f>
        <v>1000</v>
      </c>
      <c r="J343" s="280" t="s">
        <v>725</v>
      </c>
      <c r="K343" s="103">
        <v>2021</v>
      </c>
      <c r="L343" s="103">
        <v>3392</v>
      </c>
      <c r="M343" s="104" t="s">
        <v>726</v>
      </c>
      <c r="N343" s="103">
        <v>3</v>
      </c>
      <c r="O343" s="106" t="s">
        <v>246</v>
      </c>
      <c r="P343" s="103">
        <v>1010303</v>
      </c>
      <c r="Q343" s="103">
        <v>250</v>
      </c>
      <c r="R343" s="103">
        <v>26</v>
      </c>
      <c r="S343" s="103">
        <v>4</v>
      </c>
      <c r="T343" s="108">
        <v>2021</v>
      </c>
      <c r="U343" s="108">
        <v>313</v>
      </c>
      <c r="V343" s="108">
        <v>0</v>
      </c>
      <c r="W343" s="109" t="s">
        <v>119</v>
      </c>
      <c r="X343" s="103">
        <v>825</v>
      </c>
      <c r="Y343" s="104" t="s">
        <v>639</v>
      </c>
      <c r="Z343" s="281" t="s">
        <v>727</v>
      </c>
      <c r="AA343" s="281" t="s">
        <v>639</v>
      </c>
      <c r="AB343" s="282">
        <f>AA343-Z343</f>
        <v>-29</v>
      </c>
      <c r="AC343" s="283">
        <f>IF(AE343="SI",0,I343)</f>
        <v>1000</v>
      </c>
      <c r="AD343" s="284">
        <f>AC343*AB343</f>
        <v>-29000</v>
      </c>
      <c r="AE343" s="285" t="s">
        <v>122</v>
      </c>
    </row>
    <row r="344" spans="1:31" ht="15">
      <c r="A344" s="103">
        <v>2021</v>
      </c>
      <c r="B344" s="103">
        <v>322</v>
      </c>
      <c r="C344" s="104" t="s">
        <v>728</v>
      </c>
      <c r="D344" s="279" t="s">
        <v>729</v>
      </c>
      <c r="E344" s="104" t="s">
        <v>190</v>
      </c>
      <c r="F344" s="107">
        <v>-68.5</v>
      </c>
      <c r="G344" s="107">
        <v>0</v>
      </c>
      <c r="H344" s="102" t="s">
        <v>116</v>
      </c>
      <c r="I344" s="107">
        <f>IF(H344="SI",F344-G344,F344)</f>
        <v>-68.5</v>
      </c>
      <c r="J344" s="280" t="s">
        <v>730</v>
      </c>
      <c r="K344" s="103">
        <v>2021</v>
      </c>
      <c r="L344" s="103">
        <v>362</v>
      </c>
      <c r="M344" s="104" t="s">
        <v>178</v>
      </c>
      <c r="N344" s="103" t="s">
        <v>264</v>
      </c>
      <c r="O344" s="106" t="s">
        <v>264</v>
      </c>
      <c r="P344" s="103"/>
      <c r="Q344" s="103">
        <v>0</v>
      </c>
      <c r="R344" s="103">
        <v>0</v>
      </c>
      <c r="S344" s="103">
        <v>0</v>
      </c>
      <c r="T344" s="108">
        <v>0</v>
      </c>
      <c r="U344" s="108">
        <v>0</v>
      </c>
      <c r="V344" s="108">
        <v>0</v>
      </c>
      <c r="W344" s="109" t="s">
        <v>119</v>
      </c>
      <c r="X344" s="103">
        <v>0</v>
      </c>
      <c r="Y344" s="104" t="s">
        <v>728</v>
      </c>
      <c r="Z344" s="281" t="s">
        <v>179</v>
      </c>
      <c r="AA344" s="281" t="s">
        <v>728</v>
      </c>
      <c r="AB344" s="282">
        <f>AA344-Z344</f>
        <v>208</v>
      </c>
      <c r="AC344" s="283">
        <f>IF(AE344="SI",0,I344)</f>
        <v>-68.5</v>
      </c>
      <c r="AD344" s="284">
        <f>AC344*AB344</f>
        <v>-14248</v>
      </c>
      <c r="AE344" s="285" t="s">
        <v>122</v>
      </c>
    </row>
    <row r="345" spans="1:31" ht="15">
      <c r="A345" s="103">
        <v>2021</v>
      </c>
      <c r="B345" s="103">
        <v>323</v>
      </c>
      <c r="C345" s="104" t="s">
        <v>728</v>
      </c>
      <c r="D345" s="279" t="s">
        <v>731</v>
      </c>
      <c r="E345" s="104" t="s">
        <v>190</v>
      </c>
      <c r="F345" s="107">
        <v>-68.5</v>
      </c>
      <c r="G345" s="107">
        <v>0</v>
      </c>
      <c r="H345" s="102" t="s">
        <v>116</v>
      </c>
      <c r="I345" s="107">
        <f>IF(H345="SI",F345-G345,F345)</f>
        <v>-68.5</v>
      </c>
      <c r="J345" s="280" t="s">
        <v>119</v>
      </c>
      <c r="K345" s="103">
        <v>2021</v>
      </c>
      <c r="L345" s="103">
        <v>361</v>
      </c>
      <c r="M345" s="104" t="s">
        <v>178</v>
      </c>
      <c r="N345" s="103" t="s">
        <v>264</v>
      </c>
      <c r="O345" s="106" t="s">
        <v>264</v>
      </c>
      <c r="P345" s="103"/>
      <c r="Q345" s="103">
        <v>0</v>
      </c>
      <c r="R345" s="103">
        <v>0</v>
      </c>
      <c r="S345" s="103">
        <v>0</v>
      </c>
      <c r="T345" s="108">
        <v>0</v>
      </c>
      <c r="U345" s="108">
        <v>0</v>
      </c>
      <c r="V345" s="108">
        <v>0</v>
      </c>
      <c r="W345" s="109" t="s">
        <v>119</v>
      </c>
      <c r="X345" s="103">
        <v>0</v>
      </c>
      <c r="Y345" s="104" t="s">
        <v>728</v>
      </c>
      <c r="Z345" s="281" t="s">
        <v>179</v>
      </c>
      <c r="AA345" s="281" t="s">
        <v>728</v>
      </c>
      <c r="AB345" s="282">
        <f>AA345-Z345</f>
        <v>208</v>
      </c>
      <c r="AC345" s="283">
        <f>IF(AE345="SI",0,I345)</f>
        <v>-68.5</v>
      </c>
      <c r="AD345" s="284">
        <f>AC345*AB345</f>
        <v>-14248</v>
      </c>
      <c r="AE345" s="285" t="s">
        <v>122</v>
      </c>
    </row>
    <row r="346" spans="1:31" ht="15">
      <c r="A346" s="103">
        <v>2021</v>
      </c>
      <c r="B346" s="103">
        <v>324</v>
      </c>
      <c r="C346" s="104" t="s">
        <v>728</v>
      </c>
      <c r="D346" s="279" t="s">
        <v>732</v>
      </c>
      <c r="E346" s="104" t="s">
        <v>190</v>
      </c>
      <c r="F346" s="107">
        <v>83.57</v>
      </c>
      <c r="G346" s="107">
        <v>15.07</v>
      </c>
      <c r="H346" s="102" t="s">
        <v>116</v>
      </c>
      <c r="I346" s="107">
        <f>IF(H346="SI",F346-G346,F346)</f>
        <v>68.5</v>
      </c>
      <c r="J346" s="280" t="s">
        <v>730</v>
      </c>
      <c r="K346" s="103">
        <v>2021</v>
      </c>
      <c r="L346" s="103">
        <v>363</v>
      </c>
      <c r="M346" s="104" t="s">
        <v>178</v>
      </c>
      <c r="N346" s="103" t="s">
        <v>264</v>
      </c>
      <c r="O346" s="106" t="s">
        <v>264</v>
      </c>
      <c r="P346" s="103"/>
      <c r="Q346" s="103">
        <v>0</v>
      </c>
      <c r="R346" s="103">
        <v>0</v>
      </c>
      <c r="S346" s="103">
        <v>0</v>
      </c>
      <c r="T346" s="108">
        <v>0</v>
      </c>
      <c r="U346" s="108">
        <v>0</v>
      </c>
      <c r="V346" s="108">
        <v>0</v>
      </c>
      <c r="W346" s="109" t="s">
        <v>119</v>
      </c>
      <c r="X346" s="103">
        <v>0</v>
      </c>
      <c r="Y346" s="104" t="s">
        <v>728</v>
      </c>
      <c r="Z346" s="281" t="s">
        <v>179</v>
      </c>
      <c r="AA346" s="281" t="s">
        <v>728</v>
      </c>
      <c r="AB346" s="282">
        <f>AA346-Z346</f>
        <v>208</v>
      </c>
      <c r="AC346" s="283">
        <f>IF(AE346="SI",0,I346)</f>
        <v>68.5</v>
      </c>
      <c r="AD346" s="284">
        <f>AC346*AB346</f>
        <v>14248</v>
      </c>
      <c r="AE346" s="285" t="s">
        <v>122</v>
      </c>
    </row>
    <row r="347" spans="1:31" ht="15">
      <c r="A347" s="103">
        <v>2021</v>
      </c>
      <c r="B347" s="103">
        <v>325</v>
      </c>
      <c r="C347" s="104" t="s">
        <v>728</v>
      </c>
      <c r="D347" s="279" t="s">
        <v>733</v>
      </c>
      <c r="E347" s="104" t="s">
        <v>190</v>
      </c>
      <c r="F347" s="107">
        <v>83.57</v>
      </c>
      <c r="G347" s="107">
        <v>15.07</v>
      </c>
      <c r="H347" s="102" t="s">
        <v>116</v>
      </c>
      <c r="I347" s="107">
        <f>IF(H347="SI",F347-G347,F347)</f>
        <v>68.5</v>
      </c>
      <c r="J347" s="280" t="s">
        <v>119</v>
      </c>
      <c r="K347" s="103">
        <v>2021</v>
      </c>
      <c r="L347" s="103">
        <v>364</v>
      </c>
      <c r="M347" s="104" t="s">
        <v>178</v>
      </c>
      <c r="N347" s="103" t="s">
        <v>264</v>
      </c>
      <c r="O347" s="106" t="s">
        <v>264</v>
      </c>
      <c r="P347" s="103"/>
      <c r="Q347" s="103">
        <v>0</v>
      </c>
      <c r="R347" s="103">
        <v>0</v>
      </c>
      <c r="S347" s="103">
        <v>0</v>
      </c>
      <c r="T347" s="108">
        <v>0</v>
      </c>
      <c r="U347" s="108">
        <v>0</v>
      </c>
      <c r="V347" s="108">
        <v>0</v>
      </c>
      <c r="W347" s="109" t="s">
        <v>119</v>
      </c>
      <c r="X347" s="103">
        <v>0</v>
      </c>
      <c r="Y347" s="104" t="s">
        <v>728</v>
      </c>
      <c r="Z347" s="281" t="s">
        <v>179</v>
      </c>
      <c r="AA347" s="281" t="s">
        <v>728</v>
      </c>
      <c r="AB347" s="282">
        <f>AA347-Z347</f>
        <v>208</v>
      </c>
      <c r="AC347" s="283">
        <f>IF(AE347="SI",0,I347)</f>
        <v>68.5</v>
      </c>
      <c r="AD347" s="284">
        <f>AC347*AB347</f>
        <v>14248</v>
      </c>
      <c r="AE347" s="285" t="s">
        <v>122</v>
      </c>
    </row>
    <row r="348" spans="1:31" ht="15">
      <c r="A348" s="103">
        <v>2021</v>
      </c>
      <c r="B348" s="103">
        <v>326</v>
      </c>
      <c r="C348" s="104" t="s">
        <v>734</v>
      </c>
      <c r="D348" s="279" t="s">
        <v>735</v>
      </c>
      <c r="E348" s="104" t="s">
        <v>702</v>
      </c>
      <c r="F348" s="107">
        <v>260</v>
      </c>
      <c r="G348" s="107">
        <v>0</v>
      </c>
      <c r="H348" s="102" t="s">
        <v>122</v>
      </c>
      <c r="I348" s="107">
        <f>IF(H348="SI",F348-G348,F348)</f>
        <v>260</v>
      </c>
      <c r="J348" s="280" t="s">
        <v>736</v>
      </c>
      <c r="K348" s="103">
        <v>2021</v>
      </c>
      <c r="L348" s="103">
        <v>3391</v>
      </c>
      <c r="M348" s="104" t="s">
        <v>726</v>
      </c>
      <c r="N348" s="103">
        <v>3</v>
      </c>
      <c r="O348" s="106" t="s">
        <v>246</v>
      </c>
      <c r="P348" s="103">
        <v>1010303</v>
      </c>
      <c r="Q348" s="103">
        <v>250</v>
      </c>
      <c r="R348" s="103">
        <v>27</v>
      </c>
      <c r="S348" s="103">
        <v>1</v>
      </c>
      <c r="T348" s="108">
        <v>2021</v>
      </c>
      <c r="U348" s="108">
        <v>399</v>
      </c>
      <c r="V348" s="108">
        <v>0</v>
      </c>
      <c r="W348" s="109" t="s">
        <v>119</v>
      </c>
      <c r="X348" s="103">
        <v>866</v>
      </c>
      <c r="Y348" s="104" t="s">
        <v>737</v>
      </c>
      <c r="Z348" s="281" t="s">
        <v>727</v>
      </c>
      <c r="AA348" s="281" t="s">
        <v>737</v>
      </c>
      <c r="AB348" s="282">
        <f>AA348-Z348</f>
        <v>-16</v>
      </c>
      <c r="AC348" s="283">
        <f>IF(AE348="SI",0,I348)</f>
        <v>260</v>
      </c>
      <c r="AD348" s="284">
        <f>AC348*AB348</f>
        <v>-4160</v>
      </c>
      <c r="AE348" s="285" t="s">
        <v>122</v>
      </c>
    </row>
    <row r="349" spans="1:31" ht="15">
      <c r="A349" s="103">
        <v>2021</v>
      </c>
      <c r="B349" s="103">
        <v>327</v>
      </c>
      <c r="C349" s="104" t="s">
        <v>737</v>
      </c>
      <c r="D349" s="279" t="s">
        <v>738</v>
      </c>
      <c r="E349" s="104" t="s">
        <v>739</v>
      </c>
      <c r="F349" s="107">
        <v>239.12</v>
      </c>
      <c r="G349" s="107">
        <v>43.12</v>
      </c>
      <c r="H349" s="102" t="s">
        <v>116</v>
      </c>
      <c r="I349" s="107">
        <f>IF(H349="SI",F349-G349,F349)</f>
        <v>196</v>
      </c>
      <c r="J349" s="280" t="s">
        <v>740</v>
      </c>
      <c r="K349" s="103">
        <v>2021</v>
      </c>
      <c r="L349" s="103">
        <v>3389</v>
      </c>
      <c r="M349" s="104" t="s">
        <v>726</v>
      </c>
      <c r="N349" s="103">
        <v>5</v>
      </c>
      <c r="O349" s="106" t="s">
        <v>741</v>
      </c>
      <c r="P349" s="103">
        <v>1010102</v>
      </c>
      <c r="Q349" s="103">
        <v>20</v>
      </c>
      <c r="R349" s="103">
        <v>10</v>
      </c>
      <c r="S349" s="103">
        <v>10</v>
      </c>
      <c r="T349" s="108">
        <v>2021</v>
      </c>
      <c r="U349" s="108">
        <v>361</v>
      </c>
      <c r="V349" s="108">
        <v>0</v>
      </c>
      <c r="W349" s="109" t="s">
        <v>119</v>
      </c>
      <c r="X349" s="103">
        <v>868</v>
      </c>
      <c r="Y349" s="104" t="s">
        <v>737</v>
      </c>
      <c r="Z349" s="281" t="s">
        <v>727</v>
      </c>
      <c r="AA349" s="281" t="s">
        <v>737</v>
      </c>
      <c r="AB349" s="282">
        <f>AA349-Z349</f>
        <v>-16</v>
      </c>
      <c r="AC349" s="283">
        <f>IF(AE349="SI",0,I349)</f>
        <v>196</v>
      </c>
      <c r="AD349" s="284">
        <f>AC349*AB349</f>
        <v>-3136</v>
      </c>
      <c r="AE349" s="285" t="s">
        <v>122</v>
      </c>
    </row>
    <row r="350" spans="1:31" ht="15">
      <c r="A350" s="103">
        <v>2021</v>
      </c>
      <c r="B350" s="103">
        <v>328</v>
      </c>
      <c r="C350" s="104" t="s">
        <v>742</v>
      </c>
      <c r="D350" s="279" t="s">
        <v>743</v>
      </c>
      <c r="E350" s="104" t="s">
        <v>681</v>
      </c>
      <c r="F350" s="107">
        <v>2200</v>
      </c>
      <c r="G350" s="107">
        <v>200</v>
      </c>
      <c r="H350" s="102" t="s">
        <v>116</v>
      </c>
      <c r="I350" s="107">
        <f>IF(H350="SI",F350-G350,F350)</f>
        <v>2000</v>
      </c>
      <c r="J350" s="280" t="s">
        <v>744</v>
      </c>
      <c r="K350" s="103">
        <v>2021</v>
      </c>
      <c r="L350" s="103">
        <v>3489</v>
      </c>
      <c r="M350" s="104" t="s">
        <v>681</v>
      </c>
      <c r="N350" s="103">
        <v>4</v>
      </c>
      <c r="O350" s="106" t="s">
        <v>173</v>
      </c>
      <c r="P350" s="103">
        <v>1100403</v>
      </c>
      <c r="Q350" s="103">
        <v>4100</v>
      </c>
      <c r="R350" s="103">
        <v>74</v>
      </c>
      <c r="S350" s="103">
        <v>20</v>
      </c>
      <c r="T350" s="108">
        <v>2021</v>
      </c>
      <c r="U350" s="108">
        <v>302</v>
      </c>
      <c r="V350" s="108">
        <v>0</v>
      </c>
      <c r="W350" s="109" t="s">
        <v>119</v>
      </c>
      <c r="X350" s="103">
        <v>871</v>
      </c>
      <c r="Y350" s="104" t="s">
        <v>742</v>
      </c>
      <c r="Z350" s="281" t="s">
        <v>745</v>
      </c>
      <c r="AA350" s="281" t="s">
        <v>742</v>
      </c>
      <c r="AB350" s="282">
        <f>AA350-Z350</f>
        <v>-19</v>
      </c>
      <c r="AC350" s="283">
        <f>IF(AE350="SI",0,I350)</f>
        <v>2000</v>
      </c>
      <c r="AD350" s="284">
        <f>AC350*AB350</f>
        <v>-38000</v>
      </c>
      <c r="AE350" s="285" t="s">
        <v>122</v>
      </c>
    </row>
    <row r="351" spans="1:31" ht="15">
      <c r="A351" s="103">
        <v>2021</v>
      </c>
      <c r="B351" s="103">
        <v>331</v>
      </c>
      <c r="C351" s="104" t="s">
        <v>742</v>
      </c>
      <c r="D351" s="279" t="s">
        <v>746</v>
      </c>
      <c r="E351" s="104" t="s">
        <v>704</v>
      </c>
      <c r="F351" s="107">
        <v>100</v>
      </c>
      <c r="G351" s="107">
        <v>0</v>
      </c>
      <c r="H351" s="102" t="s">
        <v>122</v>
      </c>
      <c r="I351" s="107">
        <f>IF(H351="SI",F351-G351,F351)</f>
        <v>100</v>
      </c>
      <c r="J351" s="280" t="s">
        <v>119</v>
      </c>
      <c r="K351" s="103">
        <v>2021</v>
      </c>
      <c r="L351" s="103">
        <v>3306</v>
      </c>
      <c r="M351" s="104" t="s">
        <v>704</v>
      </c>
      <c r="N351" s="103">
        <v>4</v>
      </c>
      <c r="O351" s="106" t="s">
        <v>173</v>
      </c>
      <c r="P351" s="103">
        <v>1100403</v>
      </c>
      <c r="Q351" s="103">
        <v>4100</v>
      </c>
      <c r="R351" s="103">
        <v>74</v>
      </c>
      <c r="S351" s="103">
        <v>10</v>
      </c>
      <c r="T351" s="108">
        <v>2021</v>
      </c>
      <c r="U351" s="108">
        <v>376</v>
      </c>
      <c r="V351" s="108">
        <v>0</v>
      </c>
      <c r="W351" s="109" t="s">
        <v>747</v>
      </c>
      <c r="X351" s="103">
        <v>872</v>
      </c>
      <c r="Y351" s="104" t="s">
        <v>742</v>
      </c>
      <c r="Z351" s="281" t="s">
        <v>705</v>
      </c>
      <c r="AA351" s="281" t="s">
        <v>742</v>
      </c>
      <c r="AB351" s="282">
        <f>AA351-Z351</f>
        <v>-5</v>
      </c>
      <c r="AC351" s="283">
        <f>IF(AE351="SI",0,I351)</f>
        <v>100</v>
      </c>
      <c r="AD351" s="284">
        <f>AC351*AB351</f>
        <v>-500</v>
      </c>
      <c r="AE351" s="285" t="s">
        <v>122</v>
      </c>
    </row>
    <row r="352" spans="1:31" ht="15">
      <c r="A352" s="103">
        <v>2021</v>
      </c>
      <c r="B352" s="103">
        <v>332</v>
      </c>
      <c r="C352" s="104" t="s">
        <v>742</v>
      </c>
      <c r="D352" s="279" t="s">
        <v>444</v>
      </c>
      <c r="E352" s="104" t="s">
        <v>704</v>
      </c>
      <c r="F352" s="107">
        <v>680</v>
      </c>
      <c r="G352" s="107">
        <v>0</v>
      </c>
      <c r="H352" s="102" t="s">
        <v>122</v>
      </c>
      <c r="I352" s="107">
        <f>IF(H352="SI",F352-G352,F352)</f>
        <v>680</v>
      </c>
      <c r="J352" s="280" t="s">
        <v>119</v>
      </c>
      <c r="K352" s="103">
        <v>2021</v>
      </c>
      <c r="L352" s="103">
        <v>3297</v>
      </c>
      <c r="M352" s="104" t="s">
        <v>704</v>
      </c>
      <c r="N352" s="103">
        <v>4</v>
      </c>
      <c r="O352" s="106" t="s">
        <v>173</v>
      </c>
      <c r="P352" s="103">
        <v>1100403</v>
      </c>
      <c r="Q352" s="103">
        <v>4100</v>
      </c>
      <c r="R352" s="103">
        <v>74</v>
      </c>
      <c r="S352" s="103">
        <v>10</v>
      </c>
      <c r="T352" s="108">
        <v>2021</v>
      </c>
      <c r="U352" s="108">
        <v>415</v>
      </c>
      <c r="V352" s="108">
        <v>0</v>
      </c>
      <c r="W352" s="109" t="s">
        <v>119</v>
      </c>
      <c r="X352" s="103">
        <v>873</v>
      </c>
      <c r="Y352" s="104" t="s">
        <v>742</v>
      </c>
      <c r="Z352" s="281" t="s">
        <v>705</v>
      </c>
      <c r="AA352" s="281" t="s">
        <v>742</v>
      </c>
      <c r="AB352" s="282">
        <f>AA352-Z352</f>
        <v>-5</v>
      </c>
      <c r="AC352" s="283">
        <f>IF(AE352="SI",0,I352)</f>
        <v>680</v>
      </c>
      <c r="AD352" s="284">
        <f>AC352*AB352</f>
        <v>-3400</v>
      </c>
      <c r="AE352" s="285" t="s">
        <v>122</v>
      </c>
    </row>
    <row r="353" spans="1:31" ht="15">
      <c r="A353" s="103">
        <v>2021</v>
      </c>
      <c r="B353" s="103">
        <v>333</v>
      </c>
      <c r="C353" s="104" t="s">
        <v>708</v>
      </c>
      <c r="D353" s="279" t="s">
        <v>748</v>
      </c>
      <c r="E353" s="104" t="s">
        <v>649</v>
      </c>
      <c r="F353" s="107">
        <v>5707.15</v>
      </c>
      <c r="G353" s="107">
        <v>1029.16</v>
      </c>
      <c r="H353" s="102" t="s">
        <v>116</v>
      </c>
      <c r="I353" s="107">
        <f>IF(H353="SI",F353-G353,F353)</f>
        <v>4677.99</v>
      </c>
      <c r="J353" s="280" t="s">
        <v>749</v>
      </c>
      <c r="K353" s="103">
        <v>2021</v>
      </c>
      <c r="L353" s="103">
        <v>3268</v>
      </c>
      <c r="M353" s="104" t="s">
        <v>671</v>
      </c>
      <c r="N353" s="103">
        <v>2</v>
      </c>
      <c r="O353" s="106" t="s">
        <v>120</v>
      </c>
      <c r="P353" s="103">
        <v>1090603</v>
      </c>
      <c r="Q353" s="103">
        <v>3660</v>
      </c>
      <c r="R353" s="103">
        <v>95</v>
      </c>
      <c r="S353" s="103">
        <v>2</v>
      </c>
      <c r="T353" s="108">
        <v>2021</v>
      </c>
      <c r="U353" s="108">
        <v>280</v>
      </c>
      <c r="V353" s="108">
        <v>0</v>
      </c>
      <c r="W353" s="109" t="s">
        <v>119</v>
      </c>
      <c r="X353" s="103">
        <v>877</v>
      </c>
      <c r="Y353" s="104" t="s">
        <v>708</v>
      </c>
      <c r="Z353" s="281" t="s">
        <v>710</v>
      </c>
      <c r="AA353" s="281" t="s">
        <v>708</v>
      </c>
      <c r="AB353" s="282">
        <f>AA353-Z353</f>
        <v>-1</v>
      </c>
      <c r="AC353" s="283">
        <f>IF(AE353="SI",0,I353)</f>
        <v>4677.99</v>
      </c>
      <c r="AD353" s="284">
        <f>AC353*AB353</f>
        <v>-4677.99</v>
      </c>
      <c r="AE353" s="285" t="s">
        <v>122</v>
      </c>
    </row>
    <row r="354" spans="1:31" ht="15">
      <c r="A354" s="103">
        <v>2021</v>
      </c>
      <c r="B354" s="103">
        <v>334</v>
      </c>
      <c r="C354" s="104" t="s">
        <v>750</v>
      </c>
      <c r="D354" s="279" t="s">
        <v>751</v>
      </c>
      <c r="E354" s="104" t="s">
        <v>752</v>
      </c>
      <c r="F354" s="107">
        <v>52.56</v>
      </c>
      <c r="G354" s="107">
        <v>9.48</v>
      </c>
      <c r="H354" s="102" t="s">
        <v>116</v>
      </c>
      <c r="I354" s="107">
        <f>IF(H354="SI",F354-G354,F354)</f>
        <v>43.08</v>
      </c>
      <c r="J354" s="280" t="s">
        <v>455</v>
      </c>
      <c r="K354" s="103">
        <v>2021</v>
      </c>
      <c r="L354" s="103">
        <v>3679</v>
      </c>
      <c r="M354" s="104" t="s">
        <v>708</v>
      </c>
      <c r="N354" s="103">
        <v>2</v>
      </c>
      <c r="O354" s="106" t="s">
        <v>120</v>
      </c>
      <c r="P354" s="103">
        <v>1010203</v>
      </c>
      <c r="Q354" s="103">
        <v>140</v>
      </c>
      <c r="R354" s="103">
        <v>22</v>
      </c>
      <c r="S354" s="103">
        <v>4</v>
      </c>
      <c r="T354" s="108">
        <v>2021</v>
      </c>
      <c r="U354" s="108">
        <v>123</v>
      </c>
      <c r="V354" s="108">
        <v>0</v>
      </c>
      <c r="W354" s="109" t="s">
        <v>750</v>
      </c>
      <c r="X354" s="103">
        <v>920</v>
      </c>
      <c r="Y354" s="104" t="s">
        <v>750</v>
      </c>
      <c r="Z354" s="281" t="s">
        <v>753</v>
      </c>
      <c r="AA354" s="281" t="s">
        <v>750</v>
      </c>
      <c r="AB354" s="282">
        <f>AA354-Z354</f>
        <v>-25</v>
      </c>
      <c r="AC354" s="283">
        <f>IF(AE354="SI",0,I354)</f>
        <v>43.08</v>
      </c>
      <c r="AD354" s="284">
        <f>AC354*AB354</f>
        <v>-1077</v>
      </c>
      <c r="AE354" s="285" t="s">
        <v>122</v>
      </c>
    </row>
    <row r="355" spans="1:31" ht="15">
      <c r="A355" s="103">
        <v>2021</v>
      </c>
      <c r="B355" s="103">
        <v>335</v>
      </c>
      <c r="C355" s="104" t="s">
        <v>750</v>
      </c>
      <c r="D355" s="279" t="s">
        <v>754</v>
      </c>
      <c r="E355" s="104" t="s">
        <v>752</v>
      </c>
      <c r="F355" s="107">
        <v>441.48</v>
      </c>
      <c r="G355" s="107">
        <v>79.61</v>
      </c>
      <c r="H355" s="102" t="s">
        <v>116</v>
      </c>
      <c r="I355" s="107">
        <f>IF(H355="SI",F355-G355,F355)</f>
        <v>361.87</v>
      </c>
      <c r="J355" s="280" t="s">
        <v>455</v>
      </c>
      <c r="K355" s="103">
        <v>2021</v>
      </c>
      <c r="L355" s="103">
        <v>3678</v>
      </c>
      <c r="M355" s="104" t="s">
        <v>708</v>
      </c>
      <c r="N355" s="103">
        <v>2</v>
      </c>
      <c r="O355" s="106" t="s">
        <v>120</v>
      </c>
      <c r="P355" s="103">
        <v>1080203</v>
      </c>
      <c r="Q355" s="103">
        <v>2890</v>
      </c>
      <c r="R355" s="103">
        <v>69</v>
      </c>
      <c r="S355" s="103">
        <v>1</v>
      </c>
      <c r="T355" s="108">
        <v>2021</v>
      </c>
      <c r="U355" s="108">
        <v>125</v>
      </c>
      <c r="V355" s="108">
        <v>0</v>
      </c>
      <c r="W355" s="109" t="s">
        <v>750</v>
      </c>
      <c r="X355" s="103">
        <v>929</v>
      </c>
      <c r="Y355" s="104" t="s">
        <v>750</v>
      </c>
      <c r="Z355" s="281" t="s">
        <v>753</v>
      </c>
      <c r="AA355" s="281" t="s">
        <v>750</v>
      </c>
      <c r="AB355" s="282">
        <f>AA355-Z355</f>
        <v>-25</v>
      </c>
      <c r="AC355" s="283">
        <f>IF(AE355="SI",0,I355)</f>
        <v>361.87</v>
      </c>
      <c r="AD355" s="284">
        <f>AC355*AB355</f>
        <v>-9046.75</v>
      </c>
      <c r="AE355" s="285" t="s">
        <v>122</v>
      </c>
    </row>
    <row r="356" spans="1:31" ht="15">
      <c r="A356" s="103">
        <v>2021</v>
      </c>
      <c r="B356" s="103">
        <v>336</v>
      </c>
      <c r="C356" s="104" t="s">
        <v>750</v>
      </c>
      <c r="D356" s="279" t="s">
        <v>755</v>
      </c>
      <c r="E356" s="104" t="s">
        <v>752</v>
      </c>
      <c r="F356" s="107">
        <v>14.8</v>
      </c>
      <c r="G356" s="107">
        <v>2.67</v>
      </c>
      <c r="H356" s="102" t="s">
        <v>116</v>
      </c>
      <c r="I356" s="107">
        <f>IF(H356="SI",F356-G356,F356)</f>
        <v>12.13</v>
      </c>
      <c r="J356" s="280" t="s">
        <v>455</v>
      </c>
      <c r="K356" s="103">
        <v>2021</v>
      </c>
      <c r="L356" s="103">
        <v>3685</v>
      </c>
      <c r="M356" s="104" t="s">
        <v>708</v>
      </c>
      <c r="N356" s="103">
        <v>2</v>
      </c>
      <c r="O356" s="106" t="s">
        <v>120</v>
      </c>
      <c r="P356" s="103">
        <v>1010503</v>
      </c>
      <c r="Q356" s="103">
        <v>470</v>
      </c>
      <c r="R356" s="103">
        <v>25</v>
      </c>
      <c r="S356" s="103">
        <v>10</v>
      </c>
      <c r="T356" s="108">
        <v>2021</v>
      </c>
      <c r="U356" s="108">
        <v>121</v>
      </c>
      <c r="V356" s="108">
        <v>0</v>
      </c>
      <c r="W356" s="109" t="s">
        <v>750</v>
      </c>
      <c r="X356" s="103">
        <v>927</v>
      </c>
      <c r="Y356" s="104" t="s">
        <v>750</v>
      </c>
      <c r="Z356" s="281" t="s">
        <v>753</v>
      </c>
      <c r="AA356" s="281" t="s">
        <v>750</v>
      </c>
      <c r="AB356" s="282">
        <f>AA356-Z356</f>
        <v>-25</v>
      </c>
      <c r="AC356" s="283">
        <f>IF(AE356="SI",0,I356)</f>
        <v>12.13</v>
      </c>
      <c r="AD356" s="284">
        <f>AC356*AB356</f>
        <v>-303.25</v>
      </c>
      <c r="AE356" s="285" t="s">
        <v>122</v>
      </c>
    </row>
    <row r="357" spans="1:31" ht="15">
      <c r="A357" s="103">
        <v>2021</v>
      </c>
      <c r="B357" s="103">
        <v>337</v>
      </c>
      <c r="C357" s="104" t="s">
        <v>750</v>
      </c>
      <c r="D357" s="279" t="s">
        <v>756</v>
      </c>
      <c r="E357" s="104" t="s">
        <v>752</v>
      </c>
      <c r="F357" s="107">
        <v>65.06</v>
      </c>
      <c r="G357" s="107">
        <v>11.73</v>
      </c>
      <c r="H357" s="102" t="s">
        <v>116</v>
      </c>
      <c r="I357" s="107">
        <f>IF(H357="SI",F357-G357,F357)</f>
        <v>53.33</v>
      </c>
      <c r="J357" s="280" t="s">
        <v>455</v>
      </c>
      <c r="K357" s="103">
        <v>2021</v>
      </c>
      <c r="L357" s="103">
        <v>3676</v>
      </c>
      <c r="M357" s="104" t="s">
        <v>708</v>
      </c>
      <c r="N357" s="103">
        <v>2</v>
      </c>
      <c r="O357" s="106" t="s">
        <v>120</v>
      </c>
      <c r="P357" s="103">
        <v>1010203</v>
      </c>
      <c r="Q357" s="103">
        <v>140</v>
      </c>
      <c r="R357" s="103">
        <v>22</v>
      </c>
      <c r="S357" s="103">
        <v>11</v>
      </c>
      <c r="T357" s="108">
        <v>2021</v>
      </c>
      <c r="U357" s="108">
        <v>126</v>
      </c>
      <c r="V357" s="108">
        <v>0</v>
      </c>
      <c r="W357" s="109" t="s">
        <v>750</v>
      </c>
      <c r="X357" s="103">
        <v>923</v>
      </c>
      <c r="Y357" s="104" t="s">
        <v>750</v>
      </c>
      <c r="Z357" s="281" t="s">
        <v>753</v>
      </c>
      <c r="AA357" s="281" t="s">
        <v>750</v>
      </c>
      <c r="AB357" s="282">
        <f>AA357-Z357</f>
        <v>-25</v>
      </c>
      <c r="AC357" s="283">
        <f>IF(AE357="SI",0,I357)</f>
        <v>53.33</v>
      </c>
      <c r="AD357" s="284">
        <f>AC357*AB357</f>
        <v>-1333.25</v>
      </c>
      <c r="AE357" s="285" t="s">
        <v>122</v>
      </c>
    </row>
    <row r="358" spans="1:31" ht="15">
      <c r="A358" s="103">
        <v>2021</v>
      </c>
      <c r="B358" s="103">
        <v>338</v>
      </c>
      <c r="C358" s="104" t="s">
        <v>750</v>
      </c>
      <c r="D358" s="279" t="s">
        <v>757</v>
      </c>
      <c r="E358" s="104" t="s">
        <v>752</v>
      </c>
      <c r="F358" s="107">
        <v>58.51</v>
      </c>
      <c r="G358" s="107">
        <v>10.55</v>
      </c>
      <c r="H358" s="102" t="s">
        <v>116</v>
      </c>
      <c r="I358" s="107">
        <f>IF(H358="SI",F358-G358,F358)</f>
        <v>47.959999999999994</v>
      </c>
      <c r="J358" s="280" t="s">
        <v>455</v>
      </c>
      <c r="K358" s="103">
        <v>2021</v>
      </c>
      <c r="L358" s="103">
        <v>3675</v>
      </c>
      <c r="M358" s="104" t="s">
        <v>708</v>
      </c>
      <c r="N358" s="103">
        <v>2</v>
      </c>
      <c r="O358" s="106" t="s">
        <v>120</v>
      </c>
      <c r="P358" s="103">
        <v>1010203</v>
      </c>
      <c r="Q358" s="103">
        <v>140</v>
      </c>
      <c r="R358" s="103">
        <v>22</v>
      </c>
      <c r="S358" s="103">
        <v>25</v>
      </c>
      <c r="T358" s="108">
        <v>2021</v>
      </c>
      <c r="U358" s="108">
        <v>119</v>
      </c>
      <c r="V358" s="108">
        <v>0</v>
      </c>
      <c r="W358" s="109" t="s">
        <v>750</v>
      </c>
      <c r="X358" s="103">
        <v>925</v>
      </c>
      <c r="Y358" s="104" t="s">
        <v>750</v>
      </c>
      <c r="Z358" s="281" t="s">
        <v>753</v>
      </c>
      <c r="AA358" s="281" t="s">
        <v>750</v>
      </c>
      <c r="AB358" s="282">
        <f>AA358-Z358</f>
        <v>-25</v>
      </c>
      <c r="AC358" s="283">
        <f>IF(AE358="SI",0,I358)</f>
        <v>47.959999999999994</v>
      </c>
      <c r="AD358" s="284">
        <f>AC358*AB358</f>
        <v>-1198.9999999999998</v>
      </c>
      <c r="AE358" s="285" t="s">
        <v>122</v>
      </c>
    </row>
    <row r="359" spans="1:31" ht="15">
      <c r="A359" s="103">
        <v>2021</v>
      </c>
      <c r="B359" s="103">
        <v>339</v>
      </c>
      <c r="C359" s="104" t="s">
        <v>750</v>
      </c>
      <c r="D359" s="279" t="s">
        <v>758</v>
      </c>
      <c r="E359" s="104" t="s">
        <v>752</v>
      </c>
      <c r="F359" s="107">
        <v>41.61</v>
      </c>
      <c r="G359" s="107">
        <v>7.5</v>
      </c>
      <c r="H359" s="102" t="s">
        <v>116</v>
      </c>
      <c r="I359" s="107">
        <f>IF(H359="SI",F359-G359,F359)</f>
        <v>34.11</v>
      </c>
      <c r="J359" s="280" t="s">
        <v>455</v>
      </c>
      <c r="K359" s="103">
        <v>2021</v>
      </c>
      <c r="L359" s="103">
        <v>3681</v>
      </c>
      <c r="M359" s="104" t="s">
        <v>708</v>
      </c>
      <c r="N359" s="103">
        <v>2</v>
      </c>
      <c r="O359" s="106" t="s">
        <v>120</v>
      </c>
      <c r="P359" s="103">
        <v>1010203</v>
      </c>
      <c r="Q359" s="103">
        <v>140</v>
      </c>
      <c r="R359" s="103">
        <v>22</v>
      </c>
      <c r="S359" s="103">
        <v>12</v>
      </c>
      <c r="T359" s="108">
        <v>2021</v>
      </c>
      <c r="U359" s="108">
        <v>118</v>
      </c>
      <c r="V359" s="108">
        <v>0</v>
      </c>
      <c r="W359" s="109" t="s">
        <v>750</v>
      </c>
      <c r="X359" s="103">
        <v>924</v>
      </c>
      <c r="Y359" s="104" t="s">
        <v>750</v>
      </c>
      <c r="Z359" s="281" t="s">
        <v>753</v>
      </c>
      <c r="AA359" s="281" t="s">
        <v>750</v>
      </c>
      <c r="AB359" s="282">
        <f>AA359-Z359</f>
        <v>-25</v>
      </c>
      <c r="AC359" s="283">
        <f>IF(AE359="SI",0,I359)</f>
        <v>34.11</v>
      </c>
      <c r="AD359" s="284">
        <f>AC359*AB359</f>
        <v>-852.75</v>
      </c>
      <c r="AE359" s="285" t="s">
        <v>122</v>
      </c>
    </row>
    <row r="360" spans="1:31" ht="15">
      <c r="A360" s="103">
        <v>2021</v>
      </c>
      <c r="B360" s="103">
        <v>340</v>
      </c>
      <c r="C360" s="104" t="s">
        <v>750</v>
      </c>
      <c r="D360" s="279" t="s">
        <v>759</v>
      </c>
      <c r="E360" s="104" t="s">
        <v>752</v>
      </c>
      <c r="F360" s="107">
        <v>86.78</v>
      </c>
      <c r="G360" s="107">
        <v>15.65</v>
      </c>
      <c r="H360" s="102" t="s">
        <v>116</v>
      </c>
      <c r="I360" s="107">
        <f>IF(H360="SI",F360-G360,F360)</f>
        <v>71.13</v>
      </c>
      <c r="J360" s="280" t="s">
        <v>455</v>
      </c>
      <c r="K360" s="103">
        <v>2021</v>
      </c>
      <c r="L360" s="103">
        <v>3677</v>
      </c>
      <c r="M360" s="104" t="s">
        <v>708</v>
      </c>
      <c r="N360" s="103">
        <v>2</v>
      </c>
      <c r="O360" s="106" t="s">
        <v>120</v>
      </c>
      <c r="P360" s="103">
        <v>1010203</v>
      </c>
      <c r="Q360" s="103">
        <v>140</v>
      </c>
      <c r="R360" s="103">
        <v>22</v>
      </c>
      <c r="S360" s="103">
        <v>7</v>
      </c>
      <c r="T360" s="108">
        <v>2021</v>
      </c>
      <c r="U360" s="108">
        <v>116</v>
      </c>
      <c r="V360" s="108">
        <v>0</v>
      </c>
      <c r="W360" s="109" t="s">
        <v>750</v>
      </c>
      <c r="X360" s="103">
        <v>922</v>
      </c>
      <c r="Y360" s="104" t="s">
        <v>750</v>
      </c>
      <c r="Z360" s="281" t="s">
        <v>753</v>
      </c>
      <c r="AA360" s="281" t="s">
        <v>750</v>
      </c>
      <c r="AB360" s="282">
        <f>AA360-Z360</f>
        <v>-25</v>
      </c>
      <c r="AC360" s="283">
        <f>IF(AE360="SI",0,I360)</f>
        <v>71.13</v>
      </c>
      <c r="AD360" s="284">
        <f>AC360*AB360</f>
        <v>-1778.25</v>
      </c>
      <c r="AE360" s="285" t="s">
        <v>122</v>
      </c>
    </row>
    <row r="361" spans="1:31" ht="15">
      <c r="A361" s="103">
        <v>2021</v>
      </c>
      <c r="B361" s="103">
        <v>341</v>
      </c>
      <c r="C361" s="104" t="s">
        <v>750</v>
      </c>
      <c r="D361" s="279" t="s">
        <v>760</v>
      </c>
      <c r="E361" s="104" t="s">
        <v>752</v>
      </c>
      <c r="F361" s="107">
        <v>72.6</v>
      </c>
      <c r="G361" s="107">
        <v>13.09</v>
      </c>
      <c r="H361" s="102" t="s">
        <v>116</v>
      </c>
      <c r="I361" s="107">
        <f>IF(H361="SI",F361-G361,F361)</f>
        <v>59.50999999999999</v>
      </c>
      <c r="J361" s="280" t="s">
        <v>455</v>
      </c>
      <c r="K361" s="103">
        <v>2021</v>
      </c>
      <c r="L361" s="103">
        <v>3686</v>
      </c>
      <c r="M361" s="104" t="s">
        <v>708</v>
      </c>
      <c r="N361" s="103">
        <v>2</v>
      </c>
      <c r="O361" s="106" t="s">
        <v>120</v>
      </c>
      <c r="P361" s="103">
        <v>1010203</v>
      </c>
      <c r="Q361" s="103">
        <v>140</v>
      </c>
      <c r="R361" s="103">
        <v>22</v>
      </c>
      <c r="S361" s="103">
        <v>6</v>
      </c>
      <c r="T361" s="108">
        <v>2021</v>
      </c>
      <c r="U361" s="108">
        <v>117</v>
      </c>
      <c r="V361" s="108">
        <v>0</v>
      </c>
      <c r="W361" s="109" t="s">
        <v>750</v>
      </c>
      <c r="X361" s="103">
        <v>921</v>
      </c>
      <c r="Y361" s="104" t="s">
        <v>750</v>
      </c>
      <c r="Z361" s="281" t="s">
        <v>753</v>
      </c>
      <c r="AA361" s="281" t="s">
        <v>750</v>
      </c>
      <c r="AB361" s="282">
        <f>AA361-Z361</f>
        <v>-25</v>
      </c>
      <c r="AC361" s="283">
        <f>IF(AE361="SI",0,I361)</f>
        <v>59.50999999999999</v>
      </c>
      <c r="AD361" s="284">
        <f>AC361*AB361</f>
        <v>-1487.7499999999998</v>
      </c>
      <c r="AE361" s="285" t="s">
        <v>122</v>
      </c>
    </row>
    <row r="362" spans="1:31" ht="15">
      <c r="A362" s="103">
        <v>2021</v>
      </c>
      <c r="B362" s="103">
        <v>342</v>
      </c>
      <c r="C362" s="104" t="s">
        <v>750</v>
      </c>
      <c r="D362" s="279" t="s">
        <v>761</v>
      </c>
      <c r="E362" s="104" t="s">
        <v>752</v>
      </c>
      <c r="F362" s="107">
        <v>19.45</v>
      </c>
      <c r="G362" s="107">
        <v>3.51</v>
      </c>
      <c r="H362" s="102" t="s">
        <v>116</v>
      </c>
      <c r="I362" s="107">
        <f>IF(H362="SI",F362-G362,F362)</f>
        <v>15.94</v>
      </c>
      <c r="J362" s="280" t="s">
        <v>455</v>
      </c>
      <c r="K362" s="103">
        <v>2021</v>
      </c>
      <c r="L362" s="103">
        <v>3680</v>
      </c>
      <c r="M362" s="104" t="s">
        <v>708</v>
      </c>
      <c r="N362" s="103">
        <v>2</v>
      </c>
      <c r="O362" s="106" t="s">
        <v>120</v>
      </c>
      <c r="P362" s="103">
        <v>1080103</v>
      </c>
      <c r="Q362" s="103">
        <v>2780</v>
      </c>
      <c r="R362" s="103">
        <v>66</v>
      </c>
      <c r="S362" s="103">
        <v>2</v>
      </c>
      <c r="T362" s="108">
        <v>2021</v>
      </c>
      <c r="U362" s="108">
        <v>127</v>
      </c>
      <c r="V362" s="108">
        <v>0</v>
      </c>
      <c r="W362" s="109" t="s">
        <v>750</v>
      </c>
      <c r="X362" s="103">
        <v>928</v>
      </c>
      <c r="Y362" s="104" t="s">
        <v>750</v>
      </c>
      <c r="Z362" s="281" t="s">
        <v>753</v>
      </c>
      <c r="AA362" s="281" t="s">
        <v>750</v>
      </c>
      <c r="AB362" s="282">
        <f>AA362-Z362</f>
        <v>-25</v>
      </c>
      <c r="AC362" s="283">
        <f>IF(AE362="SI",0,I362)</f>
        <v>15.94</v>
      </c>
      <c r="AD362" s="284">
        <f>AC362*AB362</f>
        <v>-398.5</v>
      </c>
      <c r="AE362" s="285" t="s">
        <v>122</v>
      </c>
    </row>
    <row r="363" spans="1:31" ht="15">
      <c r="A363" s="103">
        <v>2021</v>
      </c>
      <c r="B363" s="103">
        <v>343</v>
      </c>
      <c r="C363" s="104" t="s">
        <v>750</v>
      </c>
      <c r="D363" s="279" t="s">
        <v>762</v>
      </c>
      <c r="E363" s="104" t="s">
        <v>752</v>
      </c>
      <c r="F363" s="107">
        <v>275.67</v>
      </c>
      <c r="G363" s="107">
        <v>49.71</v>
      </c>
      <c r="H363" s="102" t="s">
        <v>116</v>
      </c>
      <c r="I363" s="107">
        <f>IF(H363="SI",F363-G363,F363)</f>
        <v>225.96</v>
      </c>
      <c r="J363" s="280" t="s">
        <v>455</v>
      </c>
      <c r="K363" s="103">
        <v>2021</v>
      </c>
      <c r="L363" s="103">
        <v>3674</v>
      </c>
      <c r="M363" s="104" t="s">
        <v>708</v>
      </c>
      <c r="N363" s="103">
        <v>2</v>
      </c>
      <c r="O363" s="106" t="s">
        <v>120</v>
      </c>
      <c r="P363" s="103">
        <v>1080203</v>
      </c>
      <c r="Q363" s="103">
        <v>2890</v>
      </c>
      <c r="R363" s="103">
        <v>69</v>
      </c>
      <c r="S363" s="103">
        <v>1</v>
      </c>
      <c r="T363" s="108">
        <v>2021</v>
      </c>
      <c r="U363" s="108">
        <v>125</v>
      </c>
      <c r="V363" s="108">
        <v>0</v>
      </c>
      <c r="W363" s="109" t="s">
        <v>750</v>
      </c>
      <c r="X363" s="103">
        <v>929</v>
      </c>
      <c r="Y363" s="104" t="s">
        <v>750</v>
      </c>
      <c r="Z363" s="281" t="s">
        <v>753</v>
      </c>
      <c r="AA363" s="281" t="s">
        <v>750</v>
      </c>
      <c r="AB363" s="282">
        <f>AA363-Z363</f>
        <v>-25</v>
      </c>
      <c r="AC363" s="283">
        <f>IF(AE363="SI",0,I363)</f>
        <v>225.96</v>
      </c>
      <c r="AD363" s="284">
        <f>AC363*AB363</f>
        <v>-5649</v>
      </c>
      <c r="AE363" s="285" t="s">
        <v>122</v>
      </c>
    </row>
    <row r="364" spans="1:31" ht="15">
      <c r="A364" s="103">
        <v>2021</v>
      </c>
      <c r="B364" s="103">
        <v>344</v>
      </c>
      <c r="C364" s="104" t="s">
        <v>750</v>
      </c>
      <c r="D364" s="279" t="s">
        <v>763</v>
      </c>
      <c r="E364" s="104" t="s">
        <v>752</v>
      </c>
      <c r="F364" s="107">
        <v>19.08</v>
      </c>
      <c r="G364" s="107">
        <v>3.44</v>
      </c>
      <c r="H364" s="102" t="s">
        <v>116</v>
      </c>
      <c r="I364" s="107">
        <f>IF(H364="SI",F364-G364,F364)</f>
        <v>15.639999999999999</v>
      </c>
      <c r="J364" s="280" t="s">
        <v>455</v>
      </c>
      <c r="K364" s="103">
        <v>2021</v>
      </c>
      <c r="L364" s="103">
        <v>3687</v>
      </c>
      <c r="M364" s="104" t="s">
        <v>708</v>
      </c>
      <c r="N364" s="103">
        <v>2</v>
      </c>
      <c r="O364" s="106" t="s">
        <v>120</v>
      </c>
      <c r="P364" s="103">
        <v>1010203</v>
      </c>
      <c r="Q364" s="103">
        <v>140</v>
      </c>
      <c r="R364" s="103">
        <v>22</v>
      </c>
      <c r="S364" s="103">
        <v>27</v>
      </c>
      <c r="T364" s="108">
        <v>2021</v>
      </c>
      <c r="U364" s="108">
        <v>124</v>
      </c>
      <c r="V364" s="108">
        <v>0</v>
      </c>
      <c r="W364" s="109" t="s">
        <v>750</v>
      </c>
      <c r="X364" s="103">
        <v>926</v>
      </c>
      <c r="Y364" s="104" t="s">
        <v>750</v>
      </c>
      <c r="Z364" s="281" t="s">
        <v>753</v>
      </c>
      <c r="AA364" s="281" t="s">
        <v>750</v>
      </c>
      <c r="AB364" s="282">
        <f>AA364-Z364</f>
        <v>-25</v>
      </c>
      <c r="AC364" s="283">
        <f>IF(AE364="SI",0,I364)</f>
        <v>15.639999999999999</v>
      </c>
      <c r="AD364" s="284">
        <f>AC364*AB364</f>
        <v>-390.99999999999994</v>
      </c>
      <c r="AE364" s="285" t="s">
        <v>122</v>
      </c>
    </row>
    <row r="365" spans="1:31" ht="15">
      <c r="A365" s="103">
        <v>2021</v>
      </c>
      <c r="B365" s="103">
        <v>345</v>
      </c>
      <c r="C365" s="104" t="s">
        <v>750</v>
      </c>
      <c r="D365" s="279" t="s">
        <v>764</v>
      </c>
      <c r="E365" s="104" t="s">
        <v>752</v>
      </c>
      <c r="F365" s="107">
        <v>321.87</v>
      </c>
      <c r="G365" s="107">
        <v>58.04</v>
      </c>
      <c r="H365" s="102" t="s">
        <v>116</v>
      </c>
      <c r="I365" s="107">
        <f>IF(H365="SI",F365-G365,F365)</f>
        <v>263.83</v>
      </c>
      <c r="J365" s="280" t="s">
        <v>455</v>
      </c>
      <c r="K365" s="103">
        <v>2021</v>
      </c>
      <c r="L365" s="103">
        <v>3688</v>
      </c>
      <c r="M365" s="104" t="s">
        <v>708</v>
      </c>
      <c r="N365" s="103">
        <v>2</v>
      </c>
      <c r="O365" s="106" t="s">
        <v>120</v>
      </c>
      <c r="P365" s="103">
        <v>1010203</v>
      </c>
      <c r="Q365" s="103">
        <v>140</v>
      </c>
      <c r="R365" s="103">
        <v>22</v>
      </c>
      <c r="S365" s="103">
        <v>3</v>
      </c>
      <c r="T365" s="108">
        <v>2021</v>
      </c>
      <c r="U365" s="108">
        <v>120</v>
      </c>
      <c r="V365" s="108">
        <v>0</v>
      </c>
      <c r="W365" s="109" t="s">
        <v>750</v>
      </c>
      <c r="X365" s="103">
        <v>919</v>
      </c>
      <c r="Y365" s="104" t="s">
        <v>750</v>
      </c>
      <c r="Z365" s="281" t="s">
        <v>753</v>
      </c>
      <c r="AA365" s="281" t="s">
        <v>750</v>
      </c>
      <c r="AB365" s="282">
        <f>AA365-Z365</f>
        <v>-25</v>
      </c>
      <c r="AC365" s="283">
        <f>IF(AE365="SI",0,I365)</f>
        <v>263.83</v>
      </c>
      <c r="AD365" s="284">
        <f>AC365*AB365</f>
        <v>-6595.75</v>
      </c>
      <c r="AE365" s="285" t="s">
        <v>122</v>
      </c>
    </row>
    <row r="366" spans="1:31" ht="15">
      <c r="A366" s="103">
        <v>2021</v>
      </c>
      <c r="B366" s="103">
        <v>346</v>
      </c>
      <c r="C366" s="104" t="s">
        <v>723</v>
      </c>
      <c r="D366" s="279" t="s">
        <v>765</v>
      </c>
      <c r="E366" s="104" t="s">
        <v>737</v>
      </c>
      <c r="F366" s="107">
        <v>178.12</v>
      </c>
      <c r="G366" s="107">
        <v>32.12</v>
      </c>
      <c r="H366" s="102" t="s">
        <v>116</v>
      </c>
      <c r="I366" s="107">
        <f>IF(H366="SI",F366-G366,F366)</f>
        <v>146</v>
      </c>
      <c r="J366" s="280" t="s">
        <v>132</v>
      </c>
      <c r="K366" s="103">
        <v>2021</v>
      </c>
      <c r="L366" s="103">
        <v>3604</v>
      </c>
      <c r="M366" s="104" t="s">
        <v>766</v>
      </c>
      <c r="N366" s="103">
        <v>2</v>
      </c>
      <c r="O366" s="106" t="s">
        <v>120</v>
      </c>
      <c r="P366" s="103">
        <v>1010204</v>
      </c>
      <c r="Q366" s="103">
        <v>150</v>
      </c>
      <c r="R366" s="103">
        <v>22</v>
      </c>
      <c r="S366" s="103">
        <v>8</v>
      </c>
      <c r="T366" s="108">
        <v>2021</v>
      </c>
      <c r="U366" s="108">
        <v>174</v>
      </c>
      <c r="V366" s="108">
        <v>0</v>
      </c>
      <c r="W366" s="109" t="s">
        <v>119</v>
      </c>
      <c r="X366" s="103">
        <v>932</v>
      </c>
      <c r="Y366" s="104" t="s">
        <v>750</v>
      </c>
      <c r="Z366" s="281" t="s">
        <v>767</v>
      </c>
      <c r="AA366" s="281" t="s">
        <v>750</v>
      </c>
      <c r="AB366" s="282">
        <f>AA366-Z366</f>
        <v>-21</v>
      </c>
      <c r="AC366" s="283">
        <f>IF(AE366="SI",0,I366)</f>
        <v>146</v>
      </c>
      <c r="AD366" s="284">
        <f>AC366*AB366</f>
        <v>-3066</v>
      </c>
      <c r="AE366" s="285" t="s">
        <v>122</v>
      </c>
    </row>
    <row r="367" spans="1:31" ht="15">
      <c r="A367" s="103">
        <v>2021</v>
      </c>
      <c r="B367" s="103">
        <v>347</v>
      </c>
      <c r="C367" s="104" t="s">
        <v>723</v>
      </c>
      <c r="D367" s="279" t="s">
        <v>768</v>
      </c>
      <c r="E367" s="104" t="s">
        <v>698</v>
      </c>
      <c r="F367" s="107">
        <v>810.2</v>
      </c>
      <c r="G367" s="107">
        <v>146.1</v>
      </c>
      <c r="H367" s="102" t="s">
        <v>116</v>
      </c>
      <c r="I367" s="107">
        <f>IF(H367="SI",F367-G367,F367)</f>
        <v>664.1</v>
      </c>
      <c r="J367" s="280" t="s">
        <v>236</v>
      </c>
      <c r="K367" s="103">
        <v>2021</v>
      </c>
      <c r="L367" s="103">
        <v>3214</v>
      </c>
      <c r="M367" s="104" t="s">
        <v>707</v>
      </c>
      <c r="N367" s="103">
        <v>2</v>
      </c>
      <c r="O367" s="106" t="s">
        <v>120</v>
      </c>
      <c r="P367" s="103">
        <v>1090603</v>
      </c>
      <c r="Q367" s="103">
        <v>3660</v>
      </c>
      <c r="R367" s="103">
        <v>72</v>
      </c>
      <c r="S367" s="103">
        <v>1</v>
      </c>
      <c r="T367" s="108">
        <v>2021</v>
      </c>
      <c r="U367" s="108">
        <v>254</v>
      </c>
      <c r="V367" s="108">
        <v>0</v>
      </c>
      <c r="W367" s="109" t="s">
        <v>119</v>
      </c>
      <c r="X367" s="103">
        <v>933</v>
      </c>
      <c r="Y367" s="104" t="s">
        <v>750</v>
      </c>
      <c r="Z367" s="281" t="s">
        <v>769</v>
      </c>
      <c r="AA367" s="281" t="s">
        <v>750</v>
      </c>
      <c r="AB367" s="282">
        <f>AA367-Z367</f>
        <v>6</v>
      </c>
      <c r="AC367" s="283">
        <f>IF(AE367="SI",0,I367)</f>
        <v>664.1</v>
      </c>
      <c r="AD367" s="284">
        <f>AC367*AB367</f>
        <v>3984.6000000000004</v>
      </c>
      <c r="AE367" s="285" t="s">
        <v>122</v>
      </c>
    </row>
    <row r="368" spans="1:31" ht="15">
      <c r="A368" s="103">
        <v>2021</v>
      </c>
      <c r="B368" s="103">
        <v>348</v>
      </c>
      <c r="C368" s="104" t="s">
        <v>723</v>
      </c>
      <c r="D368" s="279" t="s">
        <v>770</v>
      </c>
      <c r="E368" s="104" t="s">
        <v>766</v>
      </c>
      <c r="F368" s="107">
        <v>810.2</v>
      </c>
      <c r="G368" s="107">
        <v>146.1</v>
      </c>
      <c r="H368" s="102" t="s">
        <v>116</v>
      </c>
      <c r="I368" s="107">
        <f>IF(H368="SI",F368-G368,F368)</f>
        <v>664.1</v>
      </c>
      <c r="J368" s="280" t="s">
        <v>236</v>
      </c>
      <c r="K368" s="103">
        <v>2021</v>
      </c>
      <c r="L368" s="103">
        <v>3621</v>
      </c>
      <c r="M368" s="104" t="s">
        <v>766</v>
      </c>
      <c r="N368" s="103">
        <v>2</v>
      </c>
      <c r="O368" s="106" t="s">
        <v>120</v>
      </c>
      <c r="P368" s="103">
        <v>1090603</v>
      </c>
      <c r="Q368" s="103">
        <v>3660</v>
      </c>
      <c r="R368" s="103">
        <v>72</v>
      </c>
      <c r="S368" s="103">
        <v>1</v>
      </c>
      <c r="T368" s="108">
        <v>2021</v>
      </c>
      <c r="U368" s="108">
        <v>254</v>
      </c>
      <c r="V368" s="108">
        <v>0</v>
      </c>
      <c r="W368" s="109" t="s">
        <v>119</v>
      </c>
      <c r="X368" s="103">
        <v>934</v>
      </c>
      <c r="Y368" s="104" t="s">
        <v>750</v>
      </c>
      <c r="Z368" s="281" t="s">
        <v>767</v>
      </c>
      <c r="AA368" s="281" t="s">
        <v>750</v>
      </c>
      <c r="AB368" s="282">
        <f>AA368-Z368</f>
        <v>-21</v>
      </c>
      <c r="AC368" s="283">
        <f>IF(AE368="SI",0,I368)</f>
        <v>664.1</v>
      </c>
      <c r="AD368" s="284">
        <f>AC368*AB368</f>
        <v>-13946.1</v>
      </c>
      <c r="AE368" s="285" t="s">
        <v>122</v>
      </c>
    </row>
    <row r="369" spans="1:31" ht="15">
      <c r="A369" s="103">
        <v>2021</v>
      </c>
      <c r="B369" s="103">
        <v>349</v>
      </c>
      <c r="C369" s="104" t="s">
        <v>723</v>
      </c>
      <c r="D369" s="279" t="s">
        <v>771</v>
      </c>
      <c r="E369" s="104" t="s">
        <v>766</v>
      </c>
      <c r="F369" s="107">
        <v>28.38</v>
      </c>
      <c r="G369" s="107">
        <v>5.12</v>
      </c>
      <c r="H369" s="102" t="s">
        <v>116</v>
      </c>
      <c r="I369" s="107">
        <f>IF(H369="SI",F369-G369,F369)</f>
        <v>23.259999999999998</v>
      </c>
      <c r="J369" s="280" t="s">
        <v>340</v>
      </c>
      <c r="K369" s="103">
        <v>2021</v>
      </c>
      <c r="L369" s="103">
        <v>3612</v>
      </c>
      <c r="M369" s="104" t="s">
        <v>766</v>
      </c>
      <c r="N369" s="103">
        <v>2</v>
      </c>
      <c r="O369" s="106" t="s">
        <v>120</v>
      </c>
      <c r="P369" s="103">
        <v>1090202</v>
      </c>
      <c r="Q369" s="103">
        <v>3210</v>
      </c>
      <c r="R369" s="103">
        <v>25</v>
      </c>
      <c r="S369" s="103">
        <v>9</v>
      </c>
      <c r="T369" s="108">
        <v>2021</v>
      </c>
      <c r="U369" s="108">
        <v>135</v>
      </c>
      <c r="V369" s="108">
        <v>0</v>
      </c>
      <c r="W369" s="109" t="s">
        <v>119</v>
      </c>
      <c r="X369" s="103">
        <v>935</v>
      </c>
      <c r="Y369" s="104" t="s">
        <v>750</v>
      </c>
      <c r="Z369" s="281" t="s">
        <v>767</v>
      </c>
      <c r="AA369" s="281" t="s">
        <v>750</v>
      </c>
      <c r="AB369" s="282">
        <f>AA369-Z369</f>
        <v>-21</v>
      </c>
      <c r="AC369" s="283">
        <f>IF(AE369="SI",0,I369)</f>
        <v>23.259999999999998</v>
      </c>
      <c r="AD369" s="284">
        <f>AC369*AB369</f>
        <v>-488.46</v>
      </c>
      <c r="AE369" s="285" t="s">
        <v>122</v>
      </c>
    </row>
    <row r="370" spans="1:31" ht="15">
      <c r="A370" s="103">
        <v>2021</v>
      </c>
      <c r="B370" s="103">
        <v>350</v>
      </c>
      <c r="C370" s="104" t="s">
        <v>723</v>
      </c>
      <c r="D370" s="279" t="s">
        <v>772</v>
      </c>
      <c r="E370" s="104" t="s">
        <v>766</v>
      </c>
      <c r="F370" s="107">
        <v>822.41</v>
      </c>
      <c r="G370" s="107">
        <v>148.3</v>
      </c>
      <c r="H370" s="102" t="s">
        <v>116</v>
      </c>
      <c r="I370" s="107">
        <f>IF(H370="SI",F370-G370,F370)</f>
        <v>674.1099999999999</v>
      </c>
      <c r="J370" s="280" t="s">
        <v>501</v>
      </c>
      <c r="K370" s="103">
        <v>2021</v>
      </c>
      <c r="L370" s="103">
        <v>3625</v>
      </c>
      <c r="M370" s="104" t="s">
        <v>742</v>
      </c>
      <c r="N370" s="103">
        <v>2</v>
      </c>
      <c r="O370" s="106" t="s">
        <v>120</v>
      </c>
      <c r="P370" s="103">
        <v>1080103</v>
      </c>
      <c r="Q370" s="103">
        <v>2780</v>
      </c>
      <c r="R370" s="103">
        <v>66</v>
      </c>
      <c r="S370" s="103">
        <v>8</v>
      </c>
      <c r="T370" s="108">
        <v>2021</v>
      </c>
      <c r="U370" s="108">
        <v>256</v>
      </c>
      <c r="V370" s="108">
        <v>0</v>
      </c>
      <c r="W370" s="109" t="s">
        <v>119</v>
      </c>
      <c r="X370" s="103">
        <v>936</v>
      </c>
      <c r="Y370" s="104" t="s">
        <v>750</v>
      </c>
      <c r="Z370" s="281" t="s">
        <v>773</v>
      </c>
      <c r="AA370" s="281" t="s">
        <v>750</v>
      </c>
      <c r="AB370" s="282">
        <f>AA370-Z370</f>
        <v>-22</v>
      </c>
      <c r="AC370" s="283">
        <f>IF(AE370="SI",0,I370)</f>
        <v>674.1099999999999</v>
      </c>
      <c r="AD370" s="284">
        <f>AC370*AB370</f>
        <v>-14830.419999999998</v>
      </c>
      <c r="AE370" s="285" t="s">
        <v>122</v>
      </c>
    </row>
    <row r="371" spans="1:31" ht="15">
      <c r="A371" s="103">
        <v>2021</v>
      </c>
      <c r="B371" s="103">
        <v>351</v>
      </c>
      <c r="C371" s="104" t="s">
        <v>723</v>
      </c>
      <c r="D371" s="279" t="s">
        <v>774</v>
      </c>
      <c r="E371" s="104" t="s">
        <v>726</v>
      </c>
      <c r="F371" s="107">
        <v>732</v>
      </c>
      <c r="G371" s="107">
        <v>132</v>
      </c>
      <c r="H371" s="102" t="s">
        <v>116</v>
      </c>
      <c r="I371" s="107">
        <f>IF(H371="SI",F371-G371,F371)</f>
        <v>600</v>
      </c>
      <c r="J371" s="280" t="s">
        <v>775</v>
      </c>
      <c r="K371" s="103">
        <v>2021</v>
      </c>
      <c r="L371" s="103">
        <v>3390</v>
      </c>
      <c r="M371" s="104" t="s">
        <v>726</v>
      </c>
      <c r="N371" s="103">
        <v>2</v>
      </c>
      <c r="O371" s="106" t="s">
        <v>120</v>
      </c>
      <c r="P371" s="103">
        <v>1010203</v>
      </c>
      <c r="Q371" s="103">
        <v>140</v>
      </c>
      <c r="R371" s="103">
        <v>22</v>
      </c>
      <c r="S371" s="103">
        <v>1</v>
      </c>
      <c r="T371" s="108">
        <v>2021</v>
      </c>
      <c r="U371" s="108">
        <v>342</v>
      </c>
      <c r="V371" s="108">
        <v>0</v>
      </c>
      <c r="W371" s="109" t="s">
        <v>119</v>
      </c>
      <c r="X371" s="103">
        <v>937</v>
      </c>
      <c r="Y371" s="104" t="s">
        <v>750</v>
      </c>
      <c r="Z371" s="281" t="s">
        <v>727</v>
      </c>
      <c r="AA371" s="281" t="s">
        <v>750</v>
      </c>
      <c r="AB371" s="282">
        <f>AA371-Z371</f>
        <v>-3</v>
      </c>
      <c r="AC371" s="283">
        <f>IF(AE371="SI",0,I371)</f>
        <v>600</v>
      </c>
      <c r="AD371" s="284">
        <f>AC371*AB371</f>
        <v>-1800</v>
      </c>
      <c r="AE371" s="285" t="s">
        <v>122</v>
      </c>
    </row>
    <row r="372" spans="1:31" ht="15">
      <c r="A372" s="103">
        <v>2021</v>
      </c>
      <c r="B372" s="103">
        <v>352</v>
      </c>
      <c r="C372" s="104" t="s">
        <v>776</v>
      </c>
      <c r="D372" s="279" t="s">
        <v>777</v>
      </c>
      <c r="E372" s="104" t="s">
        <v>778</v>
      </c>
      <c r="F372" s="107">
        <v>1000</v>
      </c>
      <c r="G372" s="107">
        <v>0</v>
      </c>
      <c r="H372" s="102" t="s">
        <v>122</v>
      </c>
      <c r="I372" s="107">
        <f>IF(H372="SI",F372-G372,F372)</f>
        <v>1000</v>
      </c>
      <c r="J372" s="280" t="s">
        <v>490</v>
      </c>
      <c r="K372" s="103">
        <v>2021</v>
      </c>
      <c r="L372" s="103">
        <v>3844</v>
      </c>
      <c r="M372" s="104" t="s">
        <v>778</v>
      </c>
      <c r="N372" s="103">
        <v>3</v>
      </c>
      <c r="O372" s="106" t="s">
        <v>246</v>
      </c>
      <c r="P372" s="103">
        <v>1010803</v>
      </c>
      <c r="Q372" s="103">
        <v>800</v>
      </c>
      <c r="R372" s="103">
        <v>41</v>
      </c>
      <c r="S372" s="103">
        <v>5</v>
      </c>
      <c r="T372" s="108">
        <v>2021</v>
      </c>
      <c r="U372" s="108">
        <v>439</v>
      </c>
      <c r="V372" s="108">
        <v>0</v>
      </c>
      <c r="W372" s="109" t="s">
        <v>119</v>
      </c>
      <c r="X372" s="103">
        <v>993</v>
      </c>
      <c r="Y372" s="104" t="s">
        <v>776</v>
      </c>
      <c r="Z372" s="281" t="s">
        <v>779</v>
      </c>
      <c r="AA372" s="281" t="s">
        <v>776</v>
      </c>
      <c r="AB372" s="282">
        <f>AA372-Z372</f>
        <v>-27</v>
      </c>
      <c r="AC372" s="283">
        <f>IF(AE372="SI",0,I372)</f>
        <v>1000</v>
      </c>
      <c r="AD372" s="284">
        <f>AC372*AB372</f>
        <v>-27000</v>
      </c>
      <c r="AE372" s="285" t="s">
        <v>122</v>
      </c>
    </row>
    <row r="373" spans="1:31" ht="15">
      <c r="A373" s="103">
        <v>2021</v>
      </c>
      <c r="B373" s="103">
        <v>353</v>
      </c>
      <c r="C373" s="104" t="s">
        <v>780</v>
      </c>
      <c r="D373" s="279" t="s">
        <v>781</v>
      </c>
      <c r="E373" s="104" t="s">
        <v>750</v>
      </c>
      <c r="F373" s="107">
        <v>31704.64</v>
      </c>
      <c r="G373" s="107">
        <v>2882.24</v>
      </c>
      <c r="H373" s="102" t="s">
        <v>116</v>
      </c>
      <c r="I373" s="107">
        <f>IF(H373="SI",F373-G373,F373)</f>
        <v>28822.4</v>
      </c>
      <c r="J373" s="280" t="s">
        <v>782</v>
      </c>
      <c r="K373" s="103">
        <v>2021</v>
      </c>
      <c r="L373" s="103">
        <v>3786</v>
      </c>
      <c r="M373" s="104" t="s">
        <v>783</v>
      </c>
      <c r="N373" s="103">
        <v>2</v>
      </c>
      <c r="O373" s="106" t="s">
        <v>120</v>
      </c>
      <c r="P373" s="103">
        <v>2100501</v>
      </c>
      <c r="Q373" s="103">
        <v>9530</v>
      </c>
      <c r="R373" s="103">
        <v>180</v>
      </c>
      <c r="S373" s="103">
        <v>3</v>
      </c>
      <c r="T373" s="108">
        <v>2021</v>
      </c>
      <c r="U373" s="108">
        <v>169</v>
      </c>
      <c r="V373" s="108">
        <v>1</v>
      </c>
      <c r="W373" s="109" t="s">
        <v>784</v>
      </c>
      <c r="X373" s="103">
        <v>1005</v>
      </c>
      <c r="Y373" s="104" t="s">
        <v>780</v>
      </c>
      <c r="Z373" s="281" t="s">
        <v>785</v>
      </c>
      <c r="AA373" s="281" t="s">
        <v>780</v>
      </c>
      <c r="AB373" s="282">
        <f>AA373-Z373</f>
        <v>-17</v>
      </c>
      <c r="AC373" s="283">
        <f>IF(AE373="SI",0,I373)</f>
        <v>28822.4</v>
      </c>
      <c r="AD373" s="284">
        <f>AC373*AB373</f>
        <v>-489980.80000000005</v>
      </c>
      <c r="AE373" s="285" t="s">
        <v>122</v>
      </c>
    </row>
    <row r="374" spans="1:31" ht="15">
      <c r="A374" s="103">
        <v>2021</v>
      </c>
      <c r="B374" s="103">
        <v>353</v>
      </c>
      <c r="C374" s="104" t="s">
        <v>780</v>
      </c>
      <c r="D374" s="279" t="s">
        <v>781</v>
      </c>
      <c r="E374" s="104" t="s">
        <v>750</v>
      </c>
      <c r="F374" s="107">
        <v>6073.53</v>
      </c>
      <c r="G374" s="107">
        <v>552.14</v>
      </c>
      <c r="H374" s="102" t="s">
        <v>116</v>
      </c>
      <c r="I374" s="107">
        <f>IF(H374="SI",F374-G374,F374)</f>
        <v>5521.389999999999</v>
      </c>
      <c r="J374" s="280" t="s">
        <v>782</v>
      </c>
      <c r="K374" s="103">
        <v>2021</v>
      </c>
      <c r="L374" s="103">
        <v>3786</v>
      </c>
      <c r="M374" s="104" t="s">
        <v>783</v>
      </c>
      <c r="N374" s="103">
        <v>2</v>
      </c>
      <c r="O374" s="106" t="s">
        <v>120</v>
      </c>
      <c r="P374" s="103">
        <v>2100501</v>
      </c>
      <c r="Q374" s="103">
        <v>9530</v>
      </c>
      <c r="R374" s="103">
        <v>180</v>
      </c>
      <c r="S374" s="103">
        <v>3</v>
      </c>
      <c r="T374" s="108">
        <v>2021</v>
      </c>
      <c r="U374" s="108">
        <v>395</v>
      </c>
      <c r="V374" s="108">
        <v>0</v>
      </c>
      <c r="W374" s="109" t="s">
        <v>784</v>
      </c>
      <c r="X374" s="103">
        <v>1006</v>
      </c>
      <c r="Y374" s="104" t="s">
        <v>780</v>
      </c>
      <c r="Z374" s="281" t="s">
        <v>785</v>
      </c>
      <c r="AA374" s="281" t="s">
        <v>780</v>
      </c>
      <c r="AB374" s="282">
        <f>AA374-Z374</f>
        <v>-17</v>
      </c>
      <c r="AC374" s="283">
        <f>IF(AE374="SI",0,I374)</f>
        <v>5521.389999999999</v>
      </c>
      <c r="AD374" s="284">
        <f>AC374*AB374</f>
        <v>-93863.62999999999</v>
      </c>
      <c r="AE374" s="285" t="s">
        <v>122</v>
      </c>
    </row>
    <row r="375" spans="1:31" ht="15">
      <c r="A375" s="103">
        <v>2021</v>
      </c>
      <c r="B375" s="103">
        <v>354</v>
      </c>
      <c r="C375" s="104" t="s">
        <v>780</v>
      </c>
      <c r="D375" s="279" t="s">
        <v>786</v>
      </c>
      <c r="E375" s="104" t="s">
        <v>747</v>
      </c>
      <c r="F375" s="107">
        <v>8640.63</v>
      </c>
      <c r="G375" s="107">
        <v>1558.15</v>
      </c>
      <c r="H375" s="102" t="s">
        <v>116</v>
      </c>
      <c r="I375" s="107">
        <f>IF(H375="SI",F375-G375,F375)</f>
        <v>7082.48</v>
      </c>
      <c r="J375" s="280" t="s">
        <v>622</v>
      </c>
      <c r="K375" s="103">
        <v>2021</v>
      </c>
      <c r="L375" s="103">
        <v>3525</v>
      </c>
      <c r="M375" s="104" t="s">
        <v>787</v>
      </c>
      <c r="N375" s="103">
        <v>2</v>
      </c>
      <c r="O375" s="106" t="s">
        <v>120</v>
      </c>
      <c r="P375" s="103">
        <v>2080101</v>
      </c>
      <c r="Q375" s="103">
        <v>8230</v>
      </c>
      <c r="R375" s="103">
        <v>120</v>
      </c>
      <c r="S375" s="103">
        <v>1</v>
      </c>
      <c r="T375" s="108">
        <v>2021</v>
      </c>
      <c r="U375" s="108">
        <v>190</v>
      </c>
      <c r="V375" s="108">
        <v>2</v>
      </c>
      <c r="W375" s="109" t="s">
        <v>119</v>
      </c>
      <c r="X375" s="103">
        <v>1007</v>
      </c>
      <c r="Y375" s="104" t="s">
        <v>780</v>
      </c>
      <c r="Z375" s="281" t="s">
        <v>780</v>
      </c>
      <c r="AA375" s="281" t="s">
        <v>780</v>
      </c>
      <c r="AB375" s="282">
        <f>AA375-Z375</f>
        <v>0</v>
      </c>
      <c r="AC375" s="283">
        <f>IF(AE375="SI",0,I375)</f>
        <v>7082.48</v>
      </c>
      <c r="AD375" s="284">
        <f>AC375*AB375</f>
        <v>0</v>
      </c>
      <c r="AE375" s="285" t="s">
        <v>122</v>
      </c>
    </row>
    <row r="376" spans="1:31" ht="15">
      <c r="A376" s="103">
        <v>2021</v>
      </c>
      <c r="B376" s="103">
        <v>355</v>
      </c>
      <c r="C376" s="104" t="s">
        <v>780</v>
      </c>
      <c r="D376" s="279" t="s">
        <v>788</v>
      </c>
      <c r="E376" s="104" t="s">
        <v>789</v>
      </c>
      <c r="F376" s="107">
        <v>930.29</v>
      </c>
      <c r="G376" s="107">
        <v>0</v>
      </c>
      <c r="H376" s="102" t="s">
        <v>122</v>
      </c>
      <c r="I376" s="107">
        <f>IF(H376="SI",F376-G376,F376)</f>
        <v>930.29</v>
      </c>
      <c r="J376" s="280" t="s">
        <v>790</v>
      </c>
      <c r="K376" s="103">
        <v>2021</v>
      </c>
      <c r="L376" s="103">
        <v>3861</v>
      </c>
      <c r="M376" s="104" t="s">
        <v>791</v>
      </c>
      <c r="N376" s="103">
        <v>2</v>
      </c>
      <c r="O376" s="106" t="s">
        <v>120</v>
      </c>
      <c r="P376" s="103">
        <v>2080101</v>
      </c>
      <c r="Q376" s="103">
        <v>8230</v>
      </c>
      <c r="R376" s="103">
        <v>120</v>
      </c>
      <c r="S376" s="103">
        <v>1</v>
      </c>
      <c r="T376" s="108">
        <v>2021</v>
      </c>
      <c r="U376" s="108">
        <v>190</v>
      </c>
      <c r="V376" s="108">
        <v>4</v>
      </c>
      <c r="W376" s="109" t="s">
        <v>119</v>
      </c>
      <c r="X376" s="103">
        <v>1008</v>
      </c>
      <c r="Y376" s="104" t="s">
        <v>780</v>
      </c>
      <c r="Z376" s="281" t="s">
        <v>792</v>
      </c>
      <c r="AA376" s="281" t="s">
        <v>780</v>
      </c>
      <c r="AB376" s="282">
        <f>AA376-Z376</f>
        <v>-22</v>
      </c>
      <c r="AC376" s="283">
        <f>IF(AE376="SI",0,I376)</f>
        <v>930.29</v>
      </c>
      <c r="AD376" s="284">
        <f>AC376*AB376</f>
        <v>-20466.379999999997</v>
      </c>
      <c r="AE376" s="285" t="s">
        <v>122</v>
      </c>
    </row>
    <row r="377" spans="1:31" ht="15">
      <c r="A377" s="103">
        <v>2021</v>
      </c>
      <c r="B377" s="103">
        <v>356</v>
      </c>
      <c r="C377" s="104" t="s">
        <v>767</v>
      </c>
      <c r="D377" s="279" t="s">
        <v>793</v>
      </c>
      <c r="E377" s="104" t="s">
        <v>710</v>
      </c>
      <c r="F377" s="107">
        <v>18075.17</v>
      </c>
      <c r="G377" s="107">
        <v>1643.2</v>
      </c>
      <c r="H377" s="102" t="s">
        <v>116</v>
      </c>
      <c r="I377" s="107">
        <f>IF(H377="SI",F377-G377,F377)</f>
        <v>16431.969999999998</v>
      </c>
      <c r="J377" s="280" t="s">
        <v>794</v>
      </c>
      <c r="K377" s="103">
        <v>2021</v>
      </c>
      <c r="L377" s="103">
        <v>3831</v>
      </c>
      <c r="M377" s="104" t="s">
        <v>795</v>
      </c>
      <c r="N377" s="103">
        <v>2</v>
      </c>
      <c r="O377" s="106" t="s">
        <v>120</v>
      </c>
      <c r="P377" s="103">
        <v>2090101</v>
      </c>
      <c r="Q377" s="103">
        <v>8530</v>
      </c>
      <c r="R377" s="103">
        <v>152</v>
      </c>
      <c r="S377" s="103">
        <v>1</v>
      </c>
      <c r="T377" s="108">
        <v>2021</v>
      </c>
      <c r="U377" s="108">
        <v>363</v>
      </c>
      <c r="V377" s="108">
        <v>0</v>
      </c>
      <c r="W377" s="109" t="s">
        <v>119</v>
      </c>
      <c r="X377" s="103">
        <v>1020</v>
      </c>
      <c r="Y377" s="104" t="s">
        <v>767</v>
      </c>
      <c r="Z377" s="281" t="s">
        <v>796</v>
      </c>
      <c r="AA377" s="281" t="s">
        <v>767</v>
      </c>
      <c r="AB377" s="282">
        <f>AA377-Z377</f>
        <v>-14</v>
      </c>
      <c r="AC377" s="283">
        <f>IF(AE377="SI",0,I377)</f>
        <v>16431.969999999998</v>
      </c>
      <c r="AD377" s="284">
        <f>AC377*AB377</f>
        <v>-230047.57999999996</v>
      </c>
      <c r="AE377" s="285" t="s">
        <v>122</v>
      </c>
    </row>
    <row r="378" spans="1:31" ht="15">
      <c r="A378" s="103">
        <v>2021</v>
      </c>
      <c r="B378" s="103">
        <v>357</v>
      </c>
      <c r="C378" s="104" t="s">
        <v>767</v>
      </c>
      <c r="D378" s="279" t="s">
        <v>619</v>
      </c>
      <c r="E378" s="104" t="s">
        <v>727</v>
      </c>
      <c r="F378" s="107">
        <v>5379.5</v>
      </c>
      <c r="G378" s="107">
        <v>970.07</v>
      </c>
      <c r="H378" s="102" t="s">
        <v>122</v>
      </c>
      <c r="I378" s="107">
        <f>IF(H378="SI",F378-G378,F378)</f>
        <v>5379.5</v>
      </c>
      <c r="J378" s="280" t="s">
        <v>797</v>
      </c>
      <c r="K378" s="103">
        <v>2021</v>
      </c>
      <c r="L378" s="103">
        <v>3820</v>
      </c>
      <c r="M378" s="104" t="s">
        <v>795</v>
      </c>
      <c r="N378" s="103">
        <v>2</v>
      </c>
      <c r="O378" s="106" t="s">
        <v>120</v>
      </c>
      <c r="P378" s="103">
        <v>2100501</v>
      </c>
      <c r="Q378" s="103">
        <v>9530</v>
      </c>
      <c r="R378" s="103">
        <v>180</v>
      </c>
      <c r="S378" s="103">
        <v>3</v>
      </c>
      <c r="T378" s="108">
        <v>2021</v>
      </c>
      <c r="U378" s="108">
        <v>151</v>
      </c>
      <c r="V378" s="108">
        <v>0</v>
      </c>
      <c r="W378" s="109" t="s">
        <v>119</v>
      </c>
      <c r="X378" s="103">
        <v>1021</v>
      </c>
      <c r="Y378" s="104" t="s">
        <v>767</v>
      </c>
      <c r="Z378" s="281" t="s">
        <v>796</v>
      </c>
      <c r="AA378" s="281" t="s">
        <v>767</v>
      </c>
      <c r="AB378" s="282">
        <f>AA378-Z378</f>
        <v>-14</v>
      </c>
      <c r="AC378" s="283">
        <f>IF(AE378="SI",0,I378)</f>
        <v>5379.5</v>
      </c>
      <c r="AD378" s="284">
        <f>AC378*AB378</f>
        <v>-75313</v>
      </c>
      <c r="AE378" s="285" t="s">
        <v>122</v>
      </c>
    </row>
    <row r="379" spans="1:31" ht="15">
      <c r="A379" s="103">
        <v>2021</v>
      </c>
      <c r="B379" s="103">
        <v>358</v>
      </c>
      <c r="C379" s="104" t="s">
        <v>767</v>
      </c>
      <c r="D379" s="279" t="s">
        <v>293</v>
      </c>
      <c r="E379" s="104" t="s">
        <v>798</v>
      </c>
      <c r="F379" s="107">
        <v>2818.35</v>
      </c>
      <c r="G379" s="107">
        <v>0</v>
      </c>
      <c r="H379" s="102" t="s">
        <v>116</v>
      </c>
      <c r="I379" s="107">
        <f>IF(H379="SI",F379-G379,F379)</f>
        <v>2818.35</v>
      </c>
      <c r="J379" s="280" t="s">
        <v>797</v>
      </c>
      <c r="K379" s="103">
        <v>2021</v>
      </c>
      <c r="L379" s="103">
        <v>3911</v>
      </c>
      <c r="M379" s="104" t="s">
        <v>776</v>
      </c>
      <c r="N379" s="103">
        <v>2</v>
      </c>
      <c r="O379" s="106" t="s">
        <v>120</v>
      </c>
      <c r="P379" s="103">
        <v>2100501</v>
      </c>
      <c r="Q379" s="103">
        <v>9530</v>
      </c>
      <c r="R379" s="103">
        <v>180</v>
      </c>
      <c r="S379" s="103">
        <v>3</v>
      </c>
      <c r="T379" s="108">
        <v>2021</v>
      </c>
      <c r="U379" s="108">
        <v>151</v>
      </c>
      <c r="V379" s="108">
        <v>0</v>
      </c>
      <c r="W379" s="109" t="s">
        <v>799</v>
      </c>
      <c r="X379" s="103">
        <v>1022</v>
      </c>
      <c r="Y379" s="104" t="s">
        <v>767</v>
      </c>
      <c r="Z379" s="281" t="s">
        <v>800</v>
      </c>
      <c r="AA379" s="281" t="s">
        <v>767</v>
      </c>
      <c r="AB379" s="282">
        <f>AA379-Z379</f>
        <v>-18</v>
      </c>
      <c r="AC379" s="283">
        <f>IF(AE379="SI",0,I379)</f>
        <v>2818.35</v>
      </c>
      <c r="AD379" s="284">
        <f>AC379*AB379</f>
        <v>-50730.299999999996</v>
      </c>
      <c r="AE379" s="285" t="s">
        <v>122</v>
      </c>
    </row>
    <row r="380" spans="1:31" ht="15">
      <c r="A380" s="103">
        <v>2021</v>
      </c>
      <c r="B380" s="103">
        <v>358</v>
      </c>
      <c r="C380" s="104" t="s">
        <v>767</v>
      </c>
      <c r="D380" s="279" t="s">
        <v>293</v>
      </c>
      <c r="E380" s="104" t="s">
        <v>798</v>
      </c>
      <c r="F380" s="107">
        <v>31.37</v>
      </c>
      <c r="G380" s="107">
        <v>0</v>
      </c>
      <c r="H380" s="102" t="s">
        <v>116</v>
      </c>
      <c r="I380" s="107">
        <f>IF(H380="SI",F380-G380,F380)</f>
        <v>31.37</v>
      </c>
      <c r="J380" s="280" t="s">
        <v>797</v>
      </c>
      <c r="K380" s="103">
        <v>2021</v>
      </c>
      <c r="L380" s="103">
        <v>3911</v>
      </c>
      <c r="M380" s="104" t="s">
        <v>776</v>
      </c>
      <c r="N380" s="103">
        <v>2</v>
      </c>
      <c r="O380" s="106" t="s">
        <v>120</v>
      </c>
      <c r="P380" s="103">
        <v>2100501</v>
      </c>
      <c r="Q380" s="103">
        <v>9530</v>
      </c>
      <c r="R380" s="103">
        <v>180</v>
      </c>
      <c r="S380" s="103">
        <v>3</v>
      </c>
      <c r="T380" s="108">
        <v>2021</v>
      </c>
      <c r="U380" s="108">
        <v>396</v>
      </c>
      <c r="V380" s="108">
        <v>0</v>
      </c>
      <c r="W380" s="109" t="s">
        <v>799</v>
      </c>
      <c r="X380" s="103">
        <v>1023</v>
      </c>
      <c r="Y380" s="104" t="s">
        <v>767</v>
      </c>
      <c r="Z380" s="281" t="s">
        <v>800</v>
      </c>
      <c r="AA380" s="281" t="s">
        <v>767</v>
      </c>
      <c r="AB380" s="282">
        <f>AA380-Z380</f>
        <v>-18</v>
      </c>
      <c r="AC380" s="283">
        <f>IF(AE380="SI",0,I380)</f>
        <v>31.37</v>
      </c>
      <c r="AD380" s="284">
        <f>AC380*AB380</f>
        <v>-564.66</v>
      </c>
      <c r="AE380" s="285" t="s">
        <v>122</v>
      </c>
    </row>
    <row r="381" spans="1:31" ht="15">
      <c r="A381" s="103">
        <v>2021</v>
      </c>
      <c r="B381" s="103">
        <v>359</v>
      </c>
      <c r="C381" s="104" t="s">
        <v>801</v>
      </c>
      <c r="D381" s="279" t="s">
        <v>802</v>
      </c>
      <c r="E381" s="104" t="s">
        <v>750</v>
      </c>
      <c r="F381" s="107">
        <v>1185.84</v>
      </c>
      <c r="G381" s="107">
        <v>209</v>
      </c>
      <c r="H381" s="102" t="s">
        <v>116</v>
      </c>
      <c r="I381" s="107">
        <f>IF(H381="SI",F381-G381,F381)</f>
        <v>976.8399999999999</v>
      </c>
      <c r="J381" s="280" t="s">
        <v>279</v>
      </c>
      <c r="K381" s="103">
        <v>2021</v>
      </c>
      <c r="L381" s="103">
        <v>3787</v>
      </c>
      <c r="M381" s="104" t="s">
        <v>783</v>
      </c>
      <c r="N381" s="103">
        <v>2</v>
      </c>
      <c r="O381" s="106" t="s">
        <v>120</v>
      </c>
      <c r="P381" s="103">
        <v>1010203</v>
      </c>
      <c r="Q381" s="103">
        <v>140</v>
      </c>
      <c r="R381" s="103">
        <v>22</v>
      </c>
      <c r="S381" s="103">
        <v>21</v>
      </c>
      <c r="T381" s="108">
        <v>2021</v>
      </c>
      <c r="U381" s="108">
        <v>451</v>
      </c>
      <c r="V381" s="108">
        <v>0</v>
      </c>
      <c r="W381" s="109" t="s">
        <v>119</v>
      </c>
      <c r="X381" s="103">
        <v>1024</v>
      </c>
      <c r="Y381" s="104" t="s">
        <v>801</v>
      </c>
      <c r="Z381" s="281" t="s">
        <v>785</v>
      </c>
      <c r="AA381" s="281" t="s">
        <v>801</v>
      </c>
      <c r="AB381" s="282">
        <f>AA381-Z381</f>
        <v>-6</v>
      </c>
      <c r="AC381" s="283">
        <f>IF(AE381="SI",0,I381)</f>
        <v>976.8399999999999</v>
      </c>
      <c r="AD381" s="284">
        <f>AC381*AB381</f>
        <v>-5861.039999999999</v>
      </c>
      <c r="AE381" s="285" t="s">
        <v>122</v>
      </c>
    </row>
    <row r="382" spans="1:31" ht="15">
      <c r="A382" s="103">
        <v>2021</v>
      </c>
      <c r="B382" s="103">
        <v>360</v>
      </c>
      <c r="C382" s="104" t="s">
        <v>803</v>
      </c>
      <c r="D382" s="279" t="s">
        <v>804</v>
      </c>
      <c r="E382" s="104" t="s">
        <v>723</v>
      </c>
      <c r="F382" s="107">
        <v>335.5</v>
      </c>
      <c r="G382" s="107">
        <v>60.5</v>
      </c>
      <c r="H382" s="102" t="s">
        <v>116</v>
      </c>
      <c r="I382" s="107">
        <f>IF(H382="SI",F382-G382,F382)</f>
        <v>275</v>
      </c>
      <c r="J382" s="280" t="s">
        <v>805</v>
      </c>
      <c r="K382" s="103">
        <v>2021</v>
      </c>
      <c r="L382" s="103">
        <v>3832</v>
      </c>
      <c r="M382" s="104" t="s">
        <v>795</v>
      </c>
      <c r="N382" s="103">
        <v>2</v>
      </c>
      <c r="O382" s="106" t="s">
        <v>120</v>
      </c>
      <c r="P382" s="103">
        <v>1010203</v>
      </c>
      <c r="Q382" s="103">
        <v>140</v>
      </c>
      <c r="R382" s="103">
        <v>22</v>
      </c>
      <c r="S382" s="103">
        <v>21</v>
      </c>
      <c r="T382" s="108">
        <v>2021</v>
      </c>
      <c r="U382" s="108">
        <v>430</v>
      </c>
      <c r="V382" s="108">
        <v>0</v>
      </c>
      <c r="W382" s="109" t="s">
        <v>119</v>
      </c>
      <c r="X382" s="103">
        <v>1025</v>
      </c>
      <c r="Y382" s="104" t="s">
        <v>803</v>
      </c>
      <c r="Z382" s="281" t="s">
        <v>796</v>
      </c>
      <c r="AA382" s="281" t="s">
        <v>803</v>
      </c>
      <c r="AB382" s="282">
        <f>AA382-Z382</f>
        <v>-8</v>
      </c>
      <c r="AC382" s="283">
        <f>IF(AE382="SI",0,I382)</f>
        <v>275</v>
      </c>
      <c r="AD382" s="284">
        <f>AC382*AB382</f>
        <v>-2200</v>
      </c>
      <c r="AE382" s="285" t="s">
        <v>122</v>
      </c>
    </row>
    <row r="383" spans="1:31" ht="15">
      <c r="A383" s="103">
        <v>2021</v>
      </c>
      <c r="B383" s="103">
        <v>361</v>
      </c>
      <c r="C383" s="104" t="s">
        <v>803</v>
      </c>
      <c r="D383" s="279" t="s">
        <v>806</v>
      </c>
      <c r="E383" s="104" t="s">
        <v>807</v>
      </c>
      <c r="F383" s="107">
        <v>200</v>
      </c>
      <c r="G383" s="107">
        <v>36.07</v>
      </c>
      <c r="H383" s="102" t="s">
        <v>116</v>
      </c>
      <c r="I383" s="107">
        <f>IF(H383="SI",F383-G383,F383)</f>
        <v>163.93</v>
      </c>
      <c r="J383" s="280" t="s">
        <v>128</v>
      </c>
      <c r="K383" s="103">
        <v>2021</v>
      </c>
      <c r="L383" s="103">
        <v>4071</v>
      </c>
      <c r="M383" s="104" t="s">
        <v>773</v>
      </c>
      <c r="N383" s="103">
        <v>2</v>
      </c>
      <c r="O383" s="106" t="s">
        <v>120</v>
      </c>
      <c r="P383" s="103">
        <v>1080102</v>
      </c>
      <c r="Q383" s="103">
        <v>2770</v>
      </c>
      <c r="R383" s="103">
        <v>65</v>
      </c>
      <c r="S383" s="103">
        <v>1</v>
      </c>
      <c r="T383" s="108">
        <v>2021</v>
      </c>
      <c r="U383" s="108">
        <v>231</v>
      </c>
      <c r="V383" s="108">
        <v>0</v>
      </c>
      <c r="W383" s="109" t="s">
        <v>119</v>
      </c>
      <c r="X383" s="103">
        <v>1026</v>
      </c>
      <c r="Y383" s="104" t="s">
        <v>803</v>
      </c>
      <c r="Z383" s="281" t="s">
        <v>808</v>
      </c>
      <c r="AA383" s="281" t="s">
        <v>803</v>
      </c>
      <c r="AB383" s="282">
        <f>AA383-Z383</f>
        <v>-25</v>
      </c>
      <c r="AC383" s="283">
        <f>IF(AE383="SI",0,I383)</f>
        <v>163.93</v>
      </c>
      <c r="AD383" s="284">
        <f>AC383*AB383</f>
        <v>-4098.25</v>
      </c>
      <c r="AE383" s="285" t="s">
        <v>122</v>
      </c>
    </row>
    <row r="384" spans="1:31" ht="15">
      <c r="A384" s="103">
        <v>2021</v>
      </c>
      <c r="B384" s="103">
        <v>362</v>
      </c>
      <c r="C384" s="104" t="s">
        <v>809</v>
      </c>
      <c r="D384" s="279" t="s">
        <v>810</v>
      </c>
      <c r="E384" s="104" t="s">
        <v>750</v>
      </c>
      <c r="F384" s="107">
        <v>7318.71</v>
      </c>
      <c r="G384" s="107">
        <v>0</v>
      </c>
      <c r="H384" s="102" t="s">
        <v>122</v>
      </c>
      <c r="I384" s="107">
        <f>IF(H384="SI",F384-G384,F384)</f>
        <v>7318.71</v>
      </c>
      <c r="J384" s="280" t="s">
        <v>811</v>
      </c>
      <c r="K384" s="103">
        <v>2021</v>
      </c>
      <c r="L384" s="103">
        <v>3766</v>
      </c>
      <c r="M384" s="104" t="s">
        <v>723</v>
      </c>
      <c r="N384" s="103">
        <v>2</v>
      </c>
      <c r="O384" s="106" t="s">
        <v>120</v>
      </c>
      <c r="P384" s="103">
        <v>2090101</v>
      </c>
      <c r="Q384" s="103">
        <v>8530</v>
      </c>
      <c r="R384" s="103">
        <v>152</v>
      </c>
      <c r="S384" s="103">
        <v>5</v>
      </c>
      <c r="T384" s="108">
        <v>2021</v>
      </c>
      <c r="U384" s="108">
        <v>331</v>
      </c>
      <c r="V384" s="108">
        <v>0</v>
      </c>
      <c r="W384" s="109" t="s">
        <v>119</v>
      </c>
      <c r="X384" s="103">
        <v>1033</v>
      </c>
      <c r="Y384" s="104" t="s">
        <v>809</v>
      </c>
      <c r="Z384" s="281" t="s">
        <v>812</v>
      </c>
      <c r="AA384" s="281" t="s">
        <v>809</v>
      </c>
      <c r="AB384" s="282">
        <f>AA384-Z384</f>
        <v>3</v>
      </c>
      <c r="AC384" s="283">
        <f>IF(AE384="SI",0,I384)</f>
        <v>7318.71</v>
      </c>
      <c r="AD384" s="284">
        <f>AC384*AB384</f>
        <v>21956.13</v>
      </c>
      <c r="AE384" s="285" t="s">
        <v>122</v>
      </c>
    </row>
    <row r="385" spans="1:31" ht="15">
      <c r="A385" s="103">
        <v>2021</v>
      </c>
      <c r="B385" s="103">
        <v>363</v>
      </c>
      <c r="C385" s="104" t="s">
        <v>809</v>
      </c>
      <c r="D385" s="279" t="s">
        <v>813</v>
      </c>
      <c r="E385" s="104" t="s">
        <v>814</v>
      </c>
      <c r="F385" s="107">
        <v>21447.69</v>
      </c>
      <c r="G385" s="107">
        <v>1949.79</v>
      </c>
      <c r="H385" s="102" t="s">
        <v>116</v>
      </c>
      <c r="I385" s="107">
        <f>IF(H385="SI",F385-G385,F385)</f>
        <v>19497.899999999998</v>
      </c>
      <c r="J385" s="280" t="s">
        <v>815</v>
      </c>
      <c r="K385" s="103">
        <v>2021</v>
      </c>
      <c r="L385" s="103">
        <v>4007</v>
      </c>
      <c r="M385" s="104" t="s">
        <v>816</v>
      </c>
      <c r="N385" s="103">
        <v>2</v>
      </c>
      <c r="O385" s="106" t="s">
        <v>120</v>
      </c>
      <c r="P385" s="103">
        <v>2090101</v>
      </c>
      <c r="Q385" s="103">
        <v>8530</v>
      </c>
      <c r="R385" s="103">
        <v>152</v>
      </c>
      <c r="S385" s="103">
        <v>5</v>
      </c>
      <c r="T385" s="108">
        <v>2021</v>
      </c>
      <c r="U385" s="108">
        <v>408</v>
      </c>
      <c r="V385" s="108">
        <v>0</v>
      </c>
      <c r="W385" s="109" t="s">
        <v>119</v>
      </c>
      <c r="X385" s="103">
        <v>1034</v>
      </c>
      <c r="Y385" s="104" t="s">
        <v>809</v>
      </c>
      <c r="Z385" s="281" t="s">
        <v>817</v>
      </c>
      <c r="AA385" s="281" t="s">
        <v>809</v>
      </c>
      <c r="AB385" s="282">
        <f>AA385-Z385</f>
        <v>-12</v>
      </c>
      <c r="AC385" s="283">
        <f>IF(AE385="SI",0,I385)</f>
        <v>19497.899999999998</v>
      </c>
      <c r="AD385" s="284">
        <f>AC385*AB385</f>
        <v>-233974.8</v>
      </c>
      <c r="AE385" s="285" t="s">
        <v>122</v>
      </c>
    </row>
    <row r="386" spans="1:31" ht="15">
      <c r="A386" s="103">
        <v>2021</v>
      </c>
      <c r="B386" s="103">
        <v>364</v>
      </c>
      <c r="C386" s="104" t="s">
        <v>809</v>
      </c>
      <c r="D386" s="279" t="s">
        <v>818</v>
      </c>
      <c r="E386" s="104" t="s">
        <v>801</v>
      </c>
      <c r="F386" s="107">
        <v>37.11</v>
      </c>
      <c r="G386" s="107">
        <v>6.69</v>
      </c>
      <c r="H386" s="102" t="s">
        <v>116</v>
      </c>
      <c r="I386" s="107">
        <f>IF(H386="SI",F386-G386,F386)</f>
        <v>30.419999999999998</v>
      </c>
      <c r="J386" s="280" t="s">
        <v>455</v>
      </c>
      <c r="K386" s="103">
        <v>2021</v>
      </c>
      <c r="L386" s="103">
        <v>4142</v>
      </c>
      <c r="M386" s="104" t="s">
        <v>819</v>
      </c>
      <c r="N386" s="103">
        <v>2</v>
      </c>
      <c r="O386" s="106" t="s">
        <v>120</v>
      </c>
      <c r="P386" s="103">
        <v>1010203</v>
      </c>
      <c r="Q386" s="103">
        <v>140</v>
      </c>
      <c r="R386" s="103">
        <v>22</v>
      </c>
      <c r="S386" s="103">
        <v>4</v>
      </c>
      <c r="T386" s="108">
        <v>2021</v>
      </c>
      <c r="U386" s="108">
        <v>123</v>
      </c>
      <c r="V386" s="108">
        <v>0</v>
      </c>
      <c r="W386" s="109" t="s">
        <v>779</v>
      </c>
      <c r="X386" s="103">
        <v>1038</v>
      </c>
      <c r="Y386" s="104" t="s">
        <v>779</v>
      </c>
      <c r="Z386" s="281" t="s">
        <v>820</v>
      </c>
      <c r="AA386" s="281" t="s">
        <v>779</v>
      </c>
      <c r="AB386" s="282">
        <f>AA386-Z386</f>
        <v>-22</v>
      </c>
      <c r="AC386" s="283">
        <f>IF(AE386="SI",0,I386)</f>
        <v>30.419999999999998</v>
      </c>
      <c r="AD386" s="284">
        <f>AC386*AB386</f>
        <v>-669.24</v>
      </c>
      <c r="AE386" s="285" t="s">
        <v>122</v>
      </c>
    </row>
    <row r="387" spans="1:31" ht="15">
      <c r="A387" s="103">
        <v>2021</v>
      </c>
      <c r="B387" s="103">
        <v>365</v>
      </c>
      <c r="C387" s="104" t="s">
        <v>809</v>
      </c>
      <c r="D387" s="279" t="s">
        <v>821</v>
      </c>
      <c r="E387" s="104" t="s">
        <v>801</v>
      </c>
      <c r="F387" s="107">
        <v>555.21</v>
      </c>
      <c r="G387" s="107">
        <v>100.12</v>
      </c>
      <c r="H387" s="102" t="s">
        <v>116</v>
      </c>
      <c r="I387" s="107">
        <f>IF(H387="SI",F387-G387,F387)</f>
        <v>455.09000000000003</v>
      </c>
      <c r="J387" s="280" t="s">
        <v>455</v>
      </c>
      <c r="K387" s="103">
        <v>2021</v>
      </c>
      <c r="L387" s="103">
        <v>4141</v>
      </c>
      <c r="M387" s="104" t="s">
        <v>819</v>
      </c>
      <c r="N387" s="103">
        <v>2</v>
      </c>
      <c r="O387" s="106" t="s">
        <v>120</v>
      </c>
      <c r="P387" s="103">
        <v>1080203</v>
      </c>
      <c r="Q387" s="103">
        <v>2890</v>
      </c>
      <c r="R387" s="103">
        <v>69</v>
      </c>
      <c r="S387" s="103">
        <v>1</v>
      </c>
      <c r="T387" s="108">
        <v>2021</v>
      </c>
      <c r="U387" s="108">
        <v>125</v>
      </c>
      <c r="V387" s="108">
        <v>0</v>
      </c>
      <c r="W387" s="109" t="s">
        <v>779</v>
      </c>
      <c r="X387" s="103">
        <v>1047</v>
      </c>
      <c r="Y387" s="104" t="s">
        <v>779</v>
      </c>
      <c r="Z387" s="281" t="s">
        <v>820</v>
      </c>
      <c r="AA387" s="281" t="s">
        <v>779</v>
      </c>
      <c r="AB387" s="282">
        <f>AA387-Z387</f>
        <v>-22</v>
      </c>
      <c r="AC387" s="283">
        <f>IF(AE387="SI",0,I387)</f>
        <v>455.09000000000003</v>
      </c>
      <c r="AD387" s="284">
        <f>AC387*AB387</f>
        <v>-10011.980000000001</v>
      </c>
      <c r="AE387" s="285" t="s">
        <v>122</v>
      </c>
    </row>
    <row r="388" spans="1:31" ht="15">
      <c r="A388" s="103">
        <v>2021</v>
      </c>
      <c r="B388" s="103">
        <v>366</v>
      </c>
      <c r="C388" s="104" t="s">
        <v>809</v>
      </c>
      <c r="D388" s="279" t="s">
        <v>822</v>
      </c>
      <c r="E388" s="104" t="s">
        <v>801</v>
      </c>
      <c r="F388" s="107">
        <v>9.76</v>
      </c>
      <c r="G388" s="107">
        <v>1.76</v>
      </c>
      <c r="H388" s="102" t="s">
        <v>116</v>
      </c>
      <c r="I388" s="107">
        <f>IF(H388="SI",F388-G388,F388)</f>
        <v>8</v>
      </c>
      <c r="J388" s="280" t="s">
        <v>455</v>
      </c>
      <c r="K388" s="103">
        <v>2021</v>
      </c>
      <c r="L388" s="103">
        <v>4152</v>
      </c>
      <c r="M388" s="104" t="s">
        <v>819</v>
      </c>
      <c r="N388" s="103">
        <v>2</v>
      </c>
      <c r="O388" s="106" t="s">
        <v>120</v>
      </c>
      <c r="P388" s="103">
        <v>1010503</v>
      </c>
      <c r="Q388" s="103">
        <v>470</v>
      </c>
      <c r="R388" s="103">
        <v>25</v>
      </c>
      <c r="S388" s="103">
        <v>10</v>
      </c>
      <c r="T388" s="108">
        <v>2021</v>
      </c>
      <c r="U388" s="108">
        <v>121</v>
      </c>
      <c r="V388" s="108">
        <v>0</v>
      </c>
      <c r="W388" s="109" t="s">
        <v>779</v>
      </c>
      <c r="X388" s="103">
        <v>1045</v>
      </c>
      <c r="Y388" s="104" t="s">
        <v>779</v>
      </c>
      <c r="Z388" s="281" t="s">
        <v>820</v>
      </c>
      <c r="AA388" s="281" t="s">
        <v>779</v>
      </c>
      <c r="AB388" s="282">
        <f>AA388-Z388</f>
        <v>-22</v>
      </c>
      <c r="AC388" s="283">
        <f>IF(AE388="SI",0,I388)</f>
        <v>8</v>
      </c>
      <c r="AD388" s="284">
        <f>AC388*AB388</f>
        <v>-176</v>
      </c>
      <c r="AE388" s="285" t="s">
        <v>122</v>
      </c>
    </row>
    <row r="389" spans="1:31" ht="15">
      <c r="A389" s="103">
        <v>2021</v>
      </c>
      <c r="B389" s="103">
        <v>367</v>
      </c>
      <c r="C389" s="104" t="s">
        <v>809</v>
      </c>
      <c r="D389" s="279" t="s">
        <v>823</v>
      </c>
      <c r="E389" s="104" t="s">
        <v>801</v>
      </c>
      <c r="F389" s="107">
        <v>34.34</v>
      </c>
      <c r="G389" s="107">
        <v>6.19</v>
      </c>
      <c r="H389" s="102" t="s">
        <v>116</v>
      </c>
      <c r="I389" s="107">
        <f>IF(H389="SI",F389-G389,F389)</f>
        <v>28.150000000000002</v>
      </c>
      <c r="J389" s="280" t="s">
        <v>455</v>
      </c>
      <c r="K389" s="103">
        <v>2021</v>
      </c>
      <c r="L389" s="103">
        <v>4145</v>
      </c>
      <c r="M389" s="104" t="s">
        <v>819</v>
      </c>
      <c r="N389" s="103">
        <v>2</v>
      </c>
      <c r="O389" s="106" t="s">
        <v>120</v>
      </c>
      <c r="P389" s="103">
        <v>1010203</v>
      </c>
      <c r="Q389" s="103">
        <v>140</v>
      </c>
      <c r="R389" s="103">
        <v>22</v>
      </c>
      <c r="S389" s="103">
        <v>11</v>
      </c>
      <c r="T389" s="108">
        <v>2021</v>
      </c>
      <c r="U389" s="108">
        <v>126</v>
      </c>
      <c r="V389" s="108">
        <v>0</v>
      </c>
      <c r="W389" s="109" t="s">
        <v>779</v>
      </c>
      <c r="X389" s="103">
        <v>1041</v>
      </c>
      <c r="Y389" s="104" t="s">
        <v>779</v>
      </c>
      <c r="Z389" s="281" t="s">
        <v>820</v>
      </c>
      <c r="AA389" s="281" t="s">
        <v>779</v>
      </c>
      <c r="AB389" s="282">
        <f>AA389-Z389</f>
        <v>-22</v>
      </c>
      <c r="AC389" s="283">
        <f>IF(AE389="SI",0,I389)</f>
        <v>28.150000000000002</v>
      </c>
      <c r="AD389" s="284">
        <f>AC389*AB389</f>
        <v>-619.3000000000001</v>
      </c>
      <c r="AE389" s="285" t="s">
        <v>122</v>
      </c>
    </row>
    <row r="390" spans="1:31" ht="15">
      <c r="A390" s="103">
        <v>2021</v>
      </c>
      <c r="B390" s="103">
        <v>368</v>
      </c>
      <c r="C390" s="104" t="s">
        <v>809</v>
      </c>
      <c r="D390" s="279" t="s">
        <v>824</v>
      </c>
      <c r="E390" s="104" t="s">
        <v>801</v>
      </c>
      <c r="F390" s="107">
        <v>55.53</v>
      </c>
      <c r="G390" s="107">
        <v>10.01</v>
      </c>
      <c r="H390" s="102" t="s">
        <v>116</v>
      </c>
      <c r="I390" s="107">
        <f>IF(H390="SI",F390-G390,F390)</f>
        <v>45.52</v>
      </c>
      <c r="J390" s="280" t="s">
        <v>455</v>
      </c>
      <c r="K390" s="103">
        <v>2021</v>
      </c>
      <c r="L390" s="103">
        <v>4140</v>
      </c>
      <c r="M390" s="104" t="s">
        <v>819</v>
      </c>
      <c r="N390" s="103">
        <v>2</v>
      </c>
      <c r="O390" s="106" t="s">
        <v>120</v>
      </c>
      <c r="P390" s="103">
        <v>1010203</v>
      </c>
      <c r="Q390" s="103">
        <v>140</v>
      </c>
      <c r="R390" s="103">
        <v>22</v>
      </c>
      <c r="S390" s="103">
        <v>25</v>
      </c>
      <c r="T390" s="108">
        <v>2021</v>
      </c>
      <c r="U390" s="108">
        <v>119</v>
      </c>
      <c r="V390" s="108">
        <v>0</v>
      </c>
      <c r="W390" s="109" t="s">
        <v>779</v>
      </c>
      <c r="X390" s="103">
        <v>1043</v>
      </c>
      <c r="Y390" s="104" t="s">
        <v>779</v>
      </c>
      <c r="Z390" s="281" t="s">
        <v>820</v>
      </c>
      <c r="AA390" s="281" t="s">
        <v>779</v>
      </c>
      <c r="AB390" s="282">
        <f>AA390-Z390</f>
        <v>-22</v>
      </c>
      <c r="AC390" s="283">
        <f>IF(AE390="SI",0,I390)</f>
        <v>45.52</v>
      </c>
      <c r="AD390" s="284">
        <f>AC390*AB390</f>
        <v>-1001.44</v>
      </c>
      <c r="AE390" s="285" t="s">
        <v>122</v>
      </c>
    </row>
    <row r="391" spans="1:31" ht="15">
      <c r="A391" s="103">
        <v>2021</v>
      </c>
      <c r="B391" s="103">
        <v>369</v>
      </c>
      <c r="C391" s="104" t="s">
        <v>809</v>
      </c>
      <c r="D391" s="279" t="s">
        <v>825</v>
      </c>
      <c r="E391" s="104" t="s">
        <v>801</v>
      </c>
      <c r="F391" s="107">
        <v>27.95</v>
      </c>
      <c r="G391" s="107">
        <v>5.04</v>
      </c>
      <c r="H391" s="102" t="s">
        <v>116</v>
      </c>
      <c r="I391" s="107">
        <f>IF(H391="SI",F391-G391,F391)</f>
        <v>22.91</v>
      </c>
      <c r="J391" s="280" t="s">
        <v>455</v>
      </c>
      <c r="K391" s="103">
        <v>2021</v>
      </c>
      <c r="L391" s="103">
        <v>4146</v>
      </c>
      <c r="M391" s="104" t="s">
        <v>819</v>
      </c>
      <c r="N391" s="103">
        <v>2</v>
      </c>
      <c r="O391" s="106" t="s">
        <v>120</v>
      </c>
      <c r="P391" s="103">
        <v>1010203</v>
      </c>
      <c r="Q391" s="103">
        <v>140</v>
      </c>
      <c r="R391" s="103">
        <v>22</v>
      </c>
      <c r="S391" s="103">
        <v>12</v>
      </c>
      <c r="T391" s="108">
        <v>2021</v>
      </c>
      <c r="U391" s="108">
        <v>118</v>
      </c>
      <c r="V391" s="108">
        <v>0</v>
      </c>
      <c r="W391" s="109" t="s">
        <v>779</v>
      </c>
      <c r="X391" s="103">
        <v>1042</v>
      </c>
      <c r="Y391" s="104" t="s">
        <v>779</v>
      </c>
      <c r="Z391" s="281" t="s">
        <v>820</v>
      </c>
      <c r="AA391" s="281" t="s">
        <v>779</v>
      </c>
      <c r="AB391" s="282">
        <f>AA391-Z391</f>
        <v>-22</v>
      </c>
      <c r="AC391" s="283">
        <f>IF(AE391="SI",0,I391)</f>
        <v>22.91</v>
      </c>
      <c r="AD391" s="284">
        <f>AC391*AB391</f>
        <v>-504.02</v>
      </c>
      <c r="AE391" s="285" t="s">
        <v>122</v>
      </c>
    </row>
    <row r="392" spans="1:31" ht="15">
      <c r="A392" s="103">
        <v>2021</v>
      </c>
      <c r="B392" s="103">
        <v>370</v>
      </c>
      <c r="C392" s="104" t="s">
        <v>809</v>
      </c>
      <c r="D392" s="279" t="s">
        <v>826</v>
      </c>
      <c r="E392" s="104" t="s">
        <v>801</v>
      </c>
      <c r="F392" s="107">
        <v>49.42</v>
      </c>
      <c r="G392" s="107">
        <v>8.91</v>
      </c>
      <c r="H392" s="102" t="s">
        <v>116</v>
      </c>
      <c r="I392" s="107">
        <f>IF(H392="SI",F392-G392,F392)</f>
        <v>40.510000000000005</v>
      </c>
      <c r="J392" s="280" t="s">
        <v>455</v>
      </c>
      <c r="K392" s="103">
        <v>2021</v>
      </c>
      <c r="L392" s="103">
        <v>4143</v>
      </c>
      <c r="M392" s="104" t="s">
        <v>819</v>
      </c>
      <c r="N392" s="103">
        <v>2</v>
      </c>
      <c r="O392" s="106" t="s">
        <v>120</v>
      </c>
      <c r="P392" s="103">
        <v>1010203</v>
      </c>
      <c r="Q392" s="103">
        <v>140</v>
      </c>
      <c r="R392" s="103">
        <v>22</v>
      </c>
      <c r="S392" s="103">
        <v>7</v>
      </c>
      <c r="T392" s="108">
        <v>2021</v>
      </c>
      <c r="U392" s="108">
        <v>116</v>
      </c>
      <c r="V392" s="108">
        <v>0</v>
      </c>
      <c r="W392" s="109" t="s">
        <v>779</v>
      </c>
      <c r="X392" s="103">
        <v>1040</v>
      </c>
      <c r="Y392" s="104" t="s">
        <v>779</v>
      </c>
      <c r="Z392" s="281" t="s">
        <v>820</v>
      </c>
      <c r="AA392" s="281" t="s">
        <v>779</v>
      </c>
      <c r="AB392" s="282">
        <f>AA392-Z392</f>
        <v>-22</v>
      </c>
      <c r="AC392" s="283">
        <f>IF(AE392="SI",0,I392)</f>
        <v>40.510000000000005</v>
      </c>
      <c r="AD392" s="284">
        <f>AC392*AB392</f>
        <v>-891.2200000000001</v>
      </c>
      <c r="AE392" s="285" t="s">
        <v>122</v>
      </c>
    </row>
    <row r="393" spans="1:31" ht="15">
      <c r="A393" s="103">
        <v>2021</v>
      </c>
      <c r="B393" s="103">
        <v>371</v>
      </c>
      <c r="C393" s="104" t="s">
        <v>809</v>
      </c>
      <c r="D393" s="279" t="s">
        <v>827</v>
      </c>
      <c r="E393" s="104" t="s">
        <v>801</v>
      </c>
      <c r="F393" s="107">
        <v>52.7</v>
      </c>
      <c r="G393" s="107">
        <v>9.5</v>
      </c>
      <c r="H393" s="102" t="s">
        <v>116</v>
      </c>
      <c r="I393" s="107">
        <f>IF(H393="SI",F393-G393,F393)</f>
        <v>43.2</v>
      </c>
      <c r="J393" s="280" t="s">
        <v>455</v>
      </c>
      <c r="K393" s="103">
        <v>2021</v>
      </c>
      <c r="L393" s="103">
        <v>4144</v>
      </c>
      <c r="M393" s="104" t="s">
        <v>819</v>
      </c>
      <c r="N393" s="103">
        <v>2</v>
      </c>
      <c r="O393" s="106" t="s">
        <v>120</v>
      </c>
      <c r="P393" s="103">
        <v>1010203</v>
      </c>
      <c r="Q393" s="103">
        <v>140</v>
      </c>
      <c r="R393" s="103">
        <v>22</v>
      </c>
      <c r="S393" s="103">
        <v>6</v>
      </c>
      <c r="T393" s="108">
        <v>2021</v>
      </c>
      <c r="U393" s="108">
        <v>117</v>
      </c>
      <c r="V393" s="108">
        <v>0</v>
      </c>
      <c r="W393" s="109" t="s">
        <v>779</v>
      </c>
      <c r="X393" s="103">
        <v>1039</v>
      </c>
      <c r="Y393" s="104" t="s">
        <v>779</v>
      </c>
      <c r="Z393" s="281" t="s">
        <v>820</v>
      </c>
      <c r="AA393" s="281" t="s">
        <v>779</v>
      </c>
      <c r="AB393" s="282">
        <f>AA393-Z393</f>
        <v>-22</v>
      </c>
      <c r="AC393" s="283">
        <f>IF(AE393="SI",0,I393)</f>
        <v>43.2</v>
      </c>
      <c r="AD393" s="284">
        <f>AC393*AB393</f>
        <v>-950.4000000000001</v>
      </c>
      <c r="AE393" s="285" t="s">
        <v>122</v>
      </c>
    </row>
    <row r="394" spans="1:31" ht="15">
      <c r="A394" s="103">
        <v>2021</v>
      </c>
      <c r="B394" s="103">
        <v>372</v>
      </c>
      <c r="C394" s="104" t="s">
        <v>809</v>
      </c>
      <c r="D394" s="279" t="s">
        <v>828</v>
      </c>
      <c r="E394" s="104" t="s">
        <v>801</v>
      </c>
      <c r="F394" s="107">
        <v>12.74</v>
      </c>
      <c r="G394" s="107">
        <v>2.3</v>
      </c>
      <c r="H394" s="102" t="s">
        <v>116</v>
      </c>
      <c r="I394" s="107">
        <f>IF(H394="SI",F394-G394,F394)</f>
        <v>10.440000000000001</v>
      </c>
      <c r="J394" s="280" t="s">
        <v>455</v>
      </c>
      <c r="K394" s="103">
        <v>2021</v>
      </c>
      <c r="L394" s="103">
        <v>4148</v>
      </c>
      <c r="M394" s="104" t="s">
        <v>819</v>
      </c>
      <c r="N394" s="103">
        <v>2</v>
      </c>
      <c r="O394" s="106" t="s">
        <v>120</v>
      </c>
      <c r="P394" s="103">
        <v>1080103</v>
      </c>
      <c r="Q394" s="103">
        <v>2780</v>
      </c>
      <c r="R394" s="103">
        <v>66</v>
      </c>
      <c r="S394" s="103">
        <v>2</v>
      </c>
      <c r="T394" s="108">
        <v>2021</v>
      </c>
      <c r="U394" s="108">
        <v>127</v>
      </c>
      <c r="V394" s="108">
        <v>0</v>
      </c>
      <c r="W394" s="109" t="s">
        <v>779</v>
      </c>
      <c r="X394" s="103">
        <v>1046</v>
      </c>
      <c r="Y394" s="104" t="s">
        <v>779</v>
      </c>
      <c r="Z394" s="281" t="s">
        <v>820</v>
      </c>
      <c r="AA394" s="281" t="s">
        <v>779</v>
      </c>
      <c r="AB394" s="282">
        <f>AA394-Z394</f>
        <v>-22</v>
      </c>
      <c r="AC394" s="283">
        <f>IF(AE394="SI",0,I394)</f>
        <v>10.440000000000001</v>
      </c>
      <c r="AD394" s="284">
        <f>AC394*AB394</f>
        <v>-229.68000000000004</v>
      </c>
      <c r="AE394" s="285" t="s">
        <v>122</v>
      </c>
    </row>
    <row r="395" spans="1:31" ht="15">
      <c r="A395" s="103">
        <v>2021</v>
      </c>
      <c r="B395" s="103">
        <v>373</v>
      </c>
      <c r="C395" s="104" t="s">
        <v>809</v>
      </c>
      <c r="D395" s="279" t="s">
        <v>829</v>
      </c>
      <c r="E395" s="104" t="s">
        <v>801</v>
      </c>
      <c r="F395" s="107">
        <v>326.58</v>
      </c>
      <c r="G395" s="107">
        <v>58.89</v>
      </c>
      <c r="H395" s="102" t="s">
        <v>116</v>
      </c>
      <c r="I395" s="107">
        <f>IF(H395="SI",F395-G395,F395)</f>
        <v>267.69</v>
      </c>
      <c r="J395" s="280" t="s">
        <v>455</v>
      </c>
      <c r="K395" s="103">
        <v>2021</v>
      </c>
      <c r="L395" s="103">
        <v>4147</v>
      </c>
      <c r="M395" s="104" t="s">
        <v>819</v>
      </c>
      <c r="N395" s="103">
        <v>2</v>
      </c>
      <c r="O395" s="106" t="s">
        <v>120</v>
      </c>
      <c r="P395" s="103">
        <v>1080203</v>
      </c>
      <c r="Q395" s="103">
        <v>2890</v>
      </c>
      <c r="R395" s="103">
        <v>69</v>
      </c>
      <c r="S395" s="103">
        <v>1</v>
      </c>
      <c r="T395" s="108">
        <v>2021</v>
      </c>
      <c r="U395" s="108">
        <v>125</v>
      </c>
      <c r="V395" s="108">
        <v>0</v>
      </c>
      <c r="W395" s="109" t="s">
        <v>779</v>
      </c>
      <c r="X395" s="103">
        <v>1047</v>
      </c>
      <c r="Y395" s="104" t="s">
        <v>779</v>
      </c>
      <c r="Z395" s="281" t="s">
        <v>820</v>
      </c>
      <c r="AA395" s="281" t="s">
        <v>779</v>
      </c>
      <c r="AB395" s="282">
        <f>AA395-Z395</f>
        <v>-22</v>
      </c>
      <c r="AC395" s="283">
        <f>IF(AE395="SI",0,I395)</f>
        <v>267.69</v>
      </c>
      <c r="AD395" s="284">
        <f>AC395*AB395</f>
        <v>-5889.18</v>
      </c>
      <c r="AE395" s="285" t="s">
        <v>122</v>
      </c>
    </row>
    <row r="396" spans="1:31" ht="15">
      <c r="A396" s="103">
        <v>2021</v>
      </c>
      <c r="B396" s="103">
        <v>374</v>
      </c>
      <c r="C396" s="104" t="s">
        <v>809</v>
      </c>
      <c r="D396" s="279" t="s">
        <v>830</v>
      </c>
      <c r="E396" s="104" t="s">
        <v>801</v>
      </c>
      <c r="F396" s="107">
        <v>14.2</v>
      </c>
      <c r="G396" s="107">
        <v>2.56</v>
      </c>
      <c r="H396" s="102" t="s">
        <v>116</v>
      </c>
      <c r="I396" s="107">
        <f>IF(H396="SI",F396-G396,F396)</f>
        <v>11.639999999999999</v>
      </c>
      <c r="J396" s="280" t="s">
        <v>455</v>
      </c>
      <c r="K396" s="103">
        <v>2021</v>
      </c>
      <c r="L396" s="103">
        <v>4153</v>
      </c>
      <c r="M396" s="104" t="s">
        <v>819</v>
      </c>
      <c r="N396" s="103">
        <v>2</v>
      </c>
      <c r="O396" s="106" t="s">
        <v>120</v>
      </c>
      <c r="P396" s="103">
        <v>1010203</v>
      </c>
      <c r="Q396" s="103">
        <v>140</v>
      </c>
      <c r="R396" s="103">
        <v>22</v>
      </c>
      <c r="S396" s="103">
        <v>27</v>
      </c>
      <c r="T396" s="108">
        <v>2021</v>
      </c>
      <c r="U396" s="108">
        <v>124</v>
      </c>
      <c r="V396" s="108">
        <v>0</v>
      </c>
      <c r="W396" s="109" t="s">
        <v>779</v>
      </c>
      <c r="X396" s="103">
        <v>1044</v>
      </c>
      <c r="Y396" s="104" t="s">
        <v>779</v>
      </c>
      <c r="Z396" s="281" t="s">
        <v>820</v>
      </c>
      <c r="AA396" s="281" t="s">
        <v>779</v>
      </c>
      <c r="AB396" s="282">
        <f>AA396-Z396</f>
        <v>-22</v>
      </c>
      <c r="AC396" s="283">
        <f>IF(AE396="SI",0,I396)</f>
        <v>11.639999999999999</v>
      </c>
      <c r="AD396" s="284">
        <f>AC396*AB396</f>
        <v>-256.08</v>
      </c>
      <c r="AE396" s="285" t="s">
        <v>122</v>
      </c>
    </row>
    <row r="397" spans="1:31" ht="15">
      <c r="A397" s="103">
        <v>2021</v>
      </c>
      <c r="B397" s="103">
        <v>375</v>
      </c>
      <c r="C397" s="104" t="s">
        <v>809</v>
      </c>
      <c r="D397" s="279" t="s">
        <v>831</v>
      </c>
      <c r="E397" s="104" t="s">
        <v>801</v>
      </c>
      <c r="F397" s="107">
        <v>181.95</v>
      </c>
      <c r="G397" s="107">
        <v>32.81</v>
      </c>
      <c r="H397" s="102" t="s">
        <v>116</v>
      </c>
      <c r="I397" s="107">
        <f>IF(H397="SI",F397-G397,F397)</f>
        <v>149.14</v>
      </c>
      <c r="J397" s="280" t="s">
        <v>455</v>
      </c>
      <c r="K397" s="103">
        <v>2021</v>
      </c>
      <c r="L397" s="103">
        <v>4150</v>
      </c>
      <c r="M397" s="104" t="s">
        <v>819</v>
      </c>
      <c r="N397" s="103">
        <v>2</v>
      </c>
      <c r="O397" s="106" t="s">
        <v>120</v>
      </c>
      <c r="P397" s="103">
        <v>1010203</v>
      </c>
      <c r="Q397" s="103">
        <v>140</v>
      </c>
      <c r="R397" s="103">
        <v>22</v>
      </c>
      <c r="S397" s="103">
        <v>3</v>
      </c>
      <c r="T397" s="108">
        <v>2021</v>
      </c>
      <c r="U397" s="108">
        <v>120</v>
      </c>
      <c r="V397" s="108">
        <v>0</v>
      </c>
      <c r="W397" s="109" t="s">
        <v>779</v>
      </c>
      <c r="X397" s="103">
        <v>1037</v>
      </c>
      <c r="Y397" s="104" t="s">
        <v>779</v>
      </c>
      <c r="Z397" s="281" t="s">
        <v>820</v>
      </c>
      <c r="AA397" s="281" t="s">
        <v>779</v>
      </c>
      <c r="AB397" s="282">
        <f>AA397-Z397</f>
        <v>-22</v>
      </c>
      <c r="AC397" s="283">
        <f>IF(AE397="SI",0,I397)</f>
        <v>149.14</v>
      </c>
      <c r="AD397" s="284">
        <f>AC397*AB397</f>
        <v>-3281.08</v>
      </c>
      <c r="AE397" s="285" t="s">
        <v>122</v>
      </c>
    </row>
    <row r="398" spans="1:31" ht="15">
      <c r="A398" s="103">
        <v>2021</v>
      </c>
      <c r="B398" s="103">
        <v>376</v>
      </c>
      <c r="C398" s="104" t="s">
        <v>779</v>
      </c>
      <c r="D398" s="279" t="s">
        <v>832</v>
      </c>
      <c r="E398" s="104" t="s">
        <v>819</v>
      </c>
      <c r="F398" s="107">
        <v>330.73</v>
      </c>
      <c r="G398" s="107">
        <v>0</v>
      </c>
      <c r="H398" s="102" t="s">
        <v>122</v>
      </c>
      <c r="I398" s="107">
        <f>IF(H398="SI",F398-G398,F398)</f>
        <v>330.73</v>
      </c>
      <c r="J398" s="280" t="s">
        <v>833</v>
      </c>
      <c r="K398" s="103">
        <v>2021</v>
      </c>
      <c r="L398" s="103">
        <v>4212</v>
      </c>
      <c r="M398" s="104" t="s">
        <v>834</v>
      </c>
      <c r="N398" s="103">
        <v>3</v>
      </c>
      <c r="O398" s="106" t="s">
        <v>246</v>
      </c>
      <c r="P398" s="103">
        <v>1010203</v>
      </c>
      <c r="Q398" s="103">
        <v>140</v>
      </c>
      <c r="R398" s="103">
        <v>22</v>
      </c>
      <c r="S398" s="103">
        <v>32</v>
      </c>
      <c r="T398" s="108">
        <v>2021</v>
      </c>
      <c r="U398" s="108">
        <v>381</v>
      </c>
      <c r="V398" s="108">
        <v>0</v>
      </c>
      <c r="W398" s="109" t="s">
        <v>119</v>
      </c>
      <c r="X398" s="103">
        <v>1048</v>
      </c>
      <c r="Y398" s="104" t="s">
        <v>779</v>
      </c>
      <c r="Z398" s="281" t="s">
        <v>835</v>
      </c>
      <c r="AA398" s="281" t="s">
        <v>779</v>
      </c>
      <c r="AB398" s="282">
        <f>AA398-Z398</f>
        <v>-27</v>
      </c>
      <c r="AC398" s="283">
        <f>IF(AE398="SI",0,I398)</f>
        <v>330.73</v>
      </c>
      <c r="AD398" s="284">
        <f>AC398*AB398</f>
        <v>-8929.710000000001</v>
      </c>
      <c r="AE398" s="285" t="s">
        <v>122</v>
      </c>
    </row>
    <row r="399" spans="1:31" ht="15">
      <c r="A399" s="103">
        <v>2021</v>
      </c>
      <c r="B399" s="103">
        <v>377</v>
      </c>
      <c r="C399" s="104" t="s">
        <v>779</v>
      </c>
      <c r="D399" s="279" t="s">
        <v>836</v>
      </c>
      <c r="E399" s="104" t="s">
        <v>837</v>
      </c>
      <c r="F399" s="107">
        <v>65.26</v>
      </c>
      <c r="G399" s="107">
        <v>11.77</v>
      </c>
      <c r="H399" s="102" t="s">
        <v>116</v>
      </c>
      <c r="I399" s="107">
        <f>IF(H399="SI",F399-G399,F399)</f>
        <v>53.49000000000001</v>
      </c>
      <c r="J399" s="280" t="s">
        <v>838</v>
      </c>
      <c r="K399" s="103">
        <v>2021</v>
      </c>
      <c r="L399" s="103">
        <v>4210</v>
      </c>
      <c r="M399" s="104" t="s">
        <v>834</v>
      </c>
      <c r="N399" s="103">
        <v>3</v>
      </c>
      <c r="O399" s="106" t="s">
        <v>246</v>
      </c>
      <c r="P399" s="103">
        <v>1010202</v>
      </c>
      <c r="Q399" s="103">
        <v>130</v>
      </c>
      <c r="R399" s="103">
        <v>21</v>
      </c>
      <c r="S399" s="103">
        <v>1</v>
      </c>
      <c r="T399" s="108">
        <v>2021</v>
      </c>
      <c r="U399" s="108">
        <v>462</v>
      </c>
      <c r="V399" s="108">
        <v>0</v>
      </c>
      <c r="W399" s="109" t="s">
        <v>119</v>
      </c>
      <c r="X399" s="103">
        <v>1049</v>
      </c>
      <c r="Y399" s="104" t="s">
        <v>779</v>
      </c>
      <c r="Z399" s="281" t="s">
        <v>835</v>
      </c>
      <c r="AA399" s="281" t="s">
        <v>779</v>
      </c>
      <c r="AB399" s="282">
        <f>AA399-Z399</f>
        <v>-27</v>
      </c>
      <c r="AC399" s="283">
        <f>IF(AE399="SI",0,I399)</f>
        <v>53.49000000000001</v>
      </c>
      <c r="AD399" s="284">
        <f>AC399*AB399</f>
        <v>-1444.2300000000002</v>
      </c>
      <c r="AE399" s="285" t="s">
        <v>122</v>
      </c>
    </row>
    <row r="400" spans="1:31" ht="15">
      <c r="A400" s="103">
        <v>2021</v>
      </c>
      <c r="B400" s="103">
        <v>378</v>
      </c>
      <c r="C400" s="104" t="s">
        <v>839</v>
      </c>
      <c r="D400" s="279" t="s">
        <v>840</v>
      </c>
      <c r="E400" s="104" t="s">
        <v>773</v>
      </c>
      <c r="F400" s="107">
        <v>5307</v>
      </c>
      <c r="G400" s="107">
        <v>957</v>
      </c>
      <c r="H400" s="102" t="s">
        <v>116</v>
      </c>
      <c r="I400" s="107">
        <f>IF(H400="SI",F400-G400,F400)</f>
        <v>4350</v>
      </c>
      <c r="J400" s="280" t="s">
        <v>841</v>
      </c>
      <c r="K400" s="103">
        <v>2021</v>
      </c>
      <c r="L400" s="103">
        <v>4106</v>
      </c>
      <c r="M400" s="104" t="s">
        <v>801</v>
      </c>
      <c r="N400" s="103">
        <v>2</v>
      </c>
      <c r="O400" s="106" t="s">
        <v>120</v>
      </c>
      <c r="P400" s="103">
        <v>2080101</v>
      </c>
      <c r="Q400" s="103">
        <v>8230</v>
      </c>
      <c r="R400" s="103">
        <v>119</v>
      </c>
      <c r="S400" s="103">
        <v>7</v>
      </c>
      <c r="T400" s="108">
        <v>2021</v>
      </c>
      <c r="U400" s="108">
        <v>158</v>
      </c>
      <c r="V400" s="108">
        <v>1</v>
      </c>
      <c r="W400" s="109" t="s">
        <v>119</v>
      </c>
      <c r="X400" s="103">
        <v>1097</v>
      </c>
      <c r="Y400" s="104" t="s">
        <v>839</v>
      </c>
      <c r="Z400" s="281" t="s">
        <v>842</v>
      </c>
      <c r="AA400" s="281" t="s">
        <v>839</v>
      </c>
      <c r="AB400" s="282">
        <f>AA400-Z400</f>
        <v>-15</v>
      </c>
      <c r="AC400" s="283">
        <f>IF(AE400="SI",0,I400)</f>
        <v>4350</v>
      </c>
      <c r="AD400" s="284">
        <f>AC400*AB400</f>
        <v>-65250</v>
      </c>
      <c r="AE400" s="285" t="s">
        <v>122</v>
      </c>
    </row>
    <row r="401" spans="1:31" ht="15">
      <c r="A401" s="103">
        <v>2021</v>
      </c>
      <c r="B401" s="103">
        <v>379</v>
      </c>
      <c r="C401" s="104" t="s">
        <v>839</v>
      </c>
      <c r="D401" s="279" t="s">
        <v>843</v>
      </c>
      <c r="E401" s="104" t="s">
        <v>844</v>
      </c>
      <c r="F401" s="107">
        <v>32.29</v>
      </c>
      <c r="G401" s="107">
        <v>5.82</v>
      </c>
      <c r="H401" s="102" t="s">
        <v>116</v>
      </c>
      <c r="I401" s="107">
        <f>IF(H401="SI",F401-G401,F401)</f>
        <v>26.47</v>
      </c>
      <c r="J401" s="280" t="s">
        <v>340</v>
      </c>
      <c r="K401" s="103">
        <v>2021</v>
      </c>
      <c r="L401" s="103">
        <v>4092</v>
      </c>
      <c r="M401" s="104" t="s">
        <v>801</v>
      </c>
      <c r="N401" s="103">
        <v>2</v>
      </c>
      <c r="O401" s="106" t="s">
        <v>120</v>
      </c>
      <c r="P401" s="103">
        <v>1090202</v>
      </c>
      <c r="Q401" s="103">
        <v>3210</v>
      </c>
      <c r="R401" s="103">
        <v>25</v>
      </c>
      <c r="S401" s="103">
        <v>9</v>
      </c>
      <c r="T401" s="108">
        <v>2021</v>
      </c>
      <c r="U401" s="108">
        <v>135</v>
      </c>
      <c r="V401" s="108">
        <v>0</v>
      </c>
      <c r="W401" s="109" t="s">
        <v>119</v>
      </c>
      <c r="X401" s="103">
        <v>1098</v>
      </c>
      <c r="Y401" s="104" t="s">
        <v>839</v>
      </c>
      <c r="Z401" s="281" t="s">
        <v>842</v>
      </c>
      <c r="AA401" s="281" t="s">
        <v>839</v>
      </c>
      <c r="AB401" s="282">
        <f>AA401-Z401</f>
        <v>-15</v>
      </c>
      <c r="AC401" s="283">
        <f>IF(AE401="SI",0,I401)</f>
        <v>26.47</v>
      </c>
      <c r="AD401" s="284">
        <f>AC401*AB401</f>
        <v>-397.04999999999995</v>
      </c>
      <c r="AE401" s="285" t="s">
        <v>122</v>
      </c>
    </row>
    <row r="402" spans="1:31" ht="15">
      <c r="A402" s="103">
        <v>2021</v>
      </c>
      <c r="B402" s="103">
        <v>380</v>
      </c>
      <c r="C402" s="104" t="s">
        <v>839</v>
      </c>
      <c r="D402" s="279" t="s">
        <v>845</v>
      </c>
      <c r="E402" s="104" t="s">
        <v>809</v>
      </c>
      <c r="F402" s="107">
        <v>646.6</v>
      </c>
      <c r="G402" s="107">
        <v>116.6</v>
      </c>
      <c r="H402" s="102" t="s">
        <v>116</v>
      </c>
      <c r="I402" s="107">
        <f>IF(H402="SI",F402-G402,F402)</f>
        <v>530</v>
      </c>
      <c r="J402" s="280" t="s">
        <v>846</v>
      </c>
      <c r="K402" s="103">
        <v>2021</v>
      </c>
      <c r="L402" s="103">
        <v>4240</v>
      </c>
      <c r="M402" s="104" t="s">
        <v>796</v>
      </c>
      <c r="N402" s="103">
        <v>3</v>
      </c>
      <c r="O402" s="106" t="s">
        <v>246</v>
      </c>
      <c r="P402" s="103">
        <v>1010202</v>
      </c>
      <c r="Q402" s="103">
        <v>130</v>
      </c>
      <c r="R402" s="103">
        <v>21</v>
      </c>
      <c r="S402" s="103">
        <v>2</v>
      </c>
      <c r="T402" s="108">
        <v>2021</v>
      </c>
      <c r="U402" s="108">
        <v>458</v>
      </c>
      <c r="V402" s="108">
        <v>0</v>
      </c>
      <c r="W402" s="109" t="s">
        <v>119</v>
      </c>
      <c r="X402" s="103">
        <v>1099</v>
      </c>
      <c r="Y402" s="104" t="s">
        <v>839</v>
      </c>
      <c r="Z402" s="281" t="s">
        <v>847</v>
      </c>
      <c r="AA402" s="281" t="s">
        <v>839</v>
      </c>
      <c r="AB402" s="282">
        <f>AA402-Z402</f>
        <v>-24</v>
      </c>
      <c r="AC402" s="283">
        <f>IF(AE402="SI",0,I402)</f>
        <v>530</v>
      </c>
      <c r="AD402" s="284">
        <f>AC402*AB402</f>
        <v>-12720</v>
      </c>
      <c r="AE402" s="285" t="s">
        <v>122</v>
      </c>
    </row>
    <row r="403" spans="1:31" ht="15">
      <c r="A403" s="103">
        <v>2021</v>
      </c>
      <c r="B403" s="103">
        <v>381</v>
      </c>
      <c r="C403" s="104" t="s">
        <v>839</v>
      </c>
      <c r="D403" s="279" t="s">
        <v>848</v>
      </c>
      <c r="E403" s="104" t="s">
        <v>773</v>
      </c>
      <c r="F403" s="107">
        <v>12078</v>
      </c>
      <c r="G403" s="107">
        <v>2178</v>
      </c>
      <c r="H403" s="102" t="s">
        <v>116</v>
      </c>
      <c r="I403" s="107">
        <f>IF(H403="SI",F403-G403,F403)</f>
        <v>9900</v>
      </c>
      <c r="J403" s="280" t="s">
        <v>841</v>
      </c>
      <c r="K403" s="103">
        <v>2021</v>
      </c>
      <c r="L403" s="103">
        <v>4105</v>
      </c>
      <c r="M403" s="104" t="s">
        <v>801</v>
      </c>
      <c r="N403" s="103">
        <v>2</v>
      </c>
      <c r="O403" s="106" t="s">
        <v>120</v>
      </c>
      <c r="P403" s="103">
        <v>2080101</v>
      </c>
      <c r="Q403" s="103">
        <v>8230</v>
      </c>
      <c r="R403" s="103">
        <v>119</v>
      </c>
      <c r="S403" s="103">
        <v>7</v>
      </c>
      <c r="T403" s="108">
        <v>2021</v>
      </c>
      <c r="U403" s="108">
        <v>158</v>
      </c>
      <c r="V403" s="108">
        <v>2</v>
      </c>
      <c r="W403" s="109" t="s">
        <v>119</v>
      </c>
      <c r="X403" s="103">
        <v>1100</v>
      </c>
      <c r="Y403" s="104" t="s">
        <v>839</v>
      </c>
      <c r="Z403" s="281" t="s">
        <v>842</v>
      </c>
      <c r="AA403" s="281" t="s">
        <v>839</v>
      </c>
      <c r="AB403" s="282">
        <f>AA403-Z403</f>
        <v>-15</v>
      </c>
      <c r="AC403" s="283">
        <f>IF(AE403="SI",0,I403)</f>
        <v>9900</v>
      </c>
      <c r="AD403" s="284">
        <f>AC403*AB403</f>
        <v>-148500</v>
      </c>
      <c r="AE403" s="285" t="s">
        <v>122</v>
      </c>
    </row>
    <row r="404" spans="1:31" ht="15">
      <c r="A404" s="103">
        <v>2021</v>
      </c>
      <c r="B404" s="103">
        <v>382</v>
      </c>
      <c r="C404" s="104" t="s">
        <v>849</v>
      </c>
      <c r="D404" s="279" t="s">
        <v>850</v>
      </c>
      <c r="E404" s="104" t="s">
        <v>801</v>
      </c>
      <c r="F404" s="107">
        <v>8086.83</v>
      </c>
      <c r="G404" s="107">
        <v>1458.28</v>
      </c>
      <c r="H404" s="102" t="s">
        <v>116</v>
      </c>
      <c r="I404" s="107">
        <f>IF(H404="SI",F404-G404,F404)</f>
        <v>6628.55</v>
      </c>
      <c r="J404" s="280" t="s">
        <v>851</v>
      </c>
      <c r="K404" s="103">
        <v>2021</v>
      </c>
      <c r="L404" s="103">
        <v>4090</v>
      </c>
      <c r="M404" s="104" t="s">
        <v>801</v>
      </c>
      <c r="N404" s="103">
        <v>2</v>
      </c>
      <c r="O404" s="106" t="s">
        <v>120</v>
      </c>
      <c r="P404" s="103">
        <v>2090401</v>
      </c>
      <c r="Q404" s="103">
        <v>8830</v>
      </c>
      <c r="R404" s="103">
        <v>152</v>
      </c>
      <c r="S404" s="103">
        <v>4</v>
      </c>
      <c r="T404" s="108">
        <v>2021</v>
      </c>
      <c r="U404" s="108">
        <v>149</v>
      </c>
      <c r="V404" s="108">
        <v>0</v>
      </c>
      <c r="W404" s="109" t="s">
        <v>119</v>
      </c>
      <c r="X404" s="103">
        <v>1109</v>
      </c>
      <c r="Y404" s="104" t="s">
        <v>849</v>
      </c>
      <c r="Z404" s="281" t="s">
        <v>842</v>
      </c>
      <c r="AA404" s="281" t="s">
        <v>849</v>
      </c>
      <c r="AB404" s="282">
        <f>AA404-Z404</f>
        <v>-13</v>
      </c>
      <c r="AC404" s="283">
        <f>IF(AE404="SI",0,I404)</f>
        <v>6628.55</v>
      </c>
      <c r="AD404" s="284">
        <f>AC404*AB404</f>
        <v>-86171.15000000001</v>
      </c>
      <c r="AE404" s="285" t="s">
        <v>122</v>
      </c>
    </row>
    <row r="405" spans="1:31" ht="15">
      <c r="A405" s="103">
        <v>2021</v>
      </c>
      <c r="B405" s="103">
        <v>383</v>
      </c>
      <c r="C405" s="104" t="s">
        <v>849</v>
      </c>
      <c r="D405" s="279" t="s">
        <v>342</v>
      </c>
      <c r="E405" s="104" t="s">
        <v>852</v>
      </c>
      <c r="F405" s="107">
        <v>327</v>
      </c>
      <c r="G405" s="107">
        <v>0</v>
      </c>
      <c r="H405" s="102" t="s">
        <v>122</v>
      </c>
      <c r="I405" s="107">
        <f>IF(H405="SI",F405-G405,F405)</f>
        <v>327</v>
      </c>
      <c r="J405" s="280" t="s">
        <v>853</v>
      </c>
      <c r="K405" s="103">
        <v>2021</v>
      </c>
      <c r="L405" s="103">
        <v>4195</v>
      </c>
      <c r="M405" s="104" t="s">
        <v>837</v>
      </c>
      <c r="N405" s="103">
        <v>4</v>
      </c>
      <c r="O405" s="106" t="s">
        <v>173</v>
      </c>
      <c r="P405" s="103">
        <v>1010803</v>
      </c>
      <c r="Q405" s="103">
        <v>800</v>
      </c>
      <c r="R405" s="103">
        <v>41</v>
      </c>
      <c r="S405" s="103">
        <v>6</v>
      </c>
      <c r="T405" s="108">
        <v>2021</v>
      </c>
      <c r="U405" s="108">
        <v>303</v>
      </c>
      <c r="V405" s="108">
        <v>0</v>
      </c>
      <c r="W405" s="109" t="s">
        <v>119</v>
      </c>
      <c r="X405" s="103">
        <v>1111</v>
      </c>
      <c r="Y405" s="104" t="s">
        <v>849</v>
      </c>
      <c r="Z405" s="281" t="s">
        <v>854</v>
      </c>
      <c r="AA405" s="281" t="s">
        <v>849</v>
      </c>
      <c r="AB405" s="282">
        <f>AA405-Z405</f>
        <v>-17</v>
      </c>
      <c r="AC405" s="283">
        <f>IF(AE405="SI",0,I405)</f>
        <v>327</v>
      </c>
      <c r="AD405" s="284">
        <f>AC405*AB405</f>
        <v>-5559</v>
      </c>
      <c r="AE405" s="285" t="s">
        <v>122</v>
      </c>
    </row>
    <row r="406" spans="1:31" ht="15">
      <c r="A406" s="103">
        <v>2021</v>
      </c>
      <c r="B406" s="103">
        <v>384</v>
      </c>
      <c r="C406" s="104" t="s">
        <v>849</v>
      </c>
      <c r="D406" s="279" t="s">
        <v>855</v>
      </c>
      <c r="E406" s="104" t="s">
        <v>801</v>
      </c>
      <c r="F406" s="107">
        <v>1704.61</v>
      </c>
      <c r="G406" s="107">
        <v>307.39</v>
      </c>
      <c r="H406" s="102" t="s">
        <v>116</v>
      </c>
      <c r="I406" s="107">
        <f>IF(H406="SI",F406-G406,F406)</f>
        <v>1397.2199999999998</v>
      </c>
      <c r="J406" s="280" t="s">
        <v>557</v>
      </c>
      <c r="K406" s="103">
        <v>2021</v>
      </c>
      <c r="L406" s="103">
        <v>4120</v>
      </c>
      <c r="M406" s="104" t="s">
        <v>801</v>
      </c>
      <c r="N406" s="103">
        <v>2</v>
      </c>
      <c r="O406" s="106" t="s">
        <v>120</v>
      </c>
      <c r="P406" s="103">
        <v>2090401</v>
      </c>
      <c r="Q406" s="103">
        <v>8830</v>
      </c>
      <c r="R406" s="103">
        <v>152</v>
      </c>
      <c r="S406" s="103">
        <v>4</v>
      </c>
      <c r="T406" s="108">
        <v>2021</v>
      </c>
      <c r="U406" s="108">
        <v>183</v>
      </c>
      <c r="V406" s="108">
        <v>0</v>
      </c>
      <c r="W406" s="109" t="s">
        <v>119</v>
      </c>
      <c r="X406" s="103">
        <v>1113</v>
      </c>
      <c r="Y406" s="104" t="s">
        <v>849</v>
      </c>
      <c r="Z406" s="281" t="s">
        <v>842</v>
      </c>
      <c r="AA406" s="281" t="s">
        <v>849</v>
      </c>
      <c r="AB406" s="282">
        <f>AA406-Z406</f>
        <v>-13</v>
      </c>
      <c r="AC406" s="283">
        <f>IF(AE406="SI",0,I406)</f>
        <v>1397.2199999999998</v>
      </c>
      <c r="AD406" s="284">
        <f>AC406*AB406</f>
        <v>-18163.859999999997</v>
      </c>
      <c r="AE406" s="285" t="s">
        <v>122</v>
      </c>
    </row>
    <row r="407" spans="1:31" ht="15">
      <c r="A407" s="103">
        <v>2021</v>
      </c>
      <c r="B407" s="103">
        <v>385</v>
      </c>
      <c r="C407" s="104" t="s">
        <v>849</v>
      </c>
      <c r="D407" s="279" t="s">
        <v>856</v>
      </c>
      <c r="E407" s="104" t="s">
        <v>801</v>
      </c>
      <c r="F407" s="107">
        <v>3707.97</v>
      </c>
      <c r="G407" s="107">
        <v>668.65</v>
      </c>
      <c r="H407" s="102" t="s">
        <v>116</v>
      </c>
      <c r="I407" s="107">
        <f>IF(H407="SI",F407-G407,F407)</f>
        <v>3039.3199999999997</v>
      </c>
      <c r="J407" s="280" t="s">
        <v>557</v>
      </c>
      <c r="K407" s="103">
        <v>2021</v>
      </c>
      <c r="L407" s="103">
        <v>4121</v>
      </c>
      <c r="M407" s="104" t="s">
        <v>801</v>
      </c>
      <c r="N407" s="103">
        <v>2</v>
      </c>
      <c r="O407" s="106" t="s">
        <v>120</v>
      </c>
      <c r="P407" s="103">
        <v>2090401</v>
      </c>
      <c r="Q407" s="103">
        <v>8830</v>
      </c>
      <c r="R407" s="103">
        <v>152</v>
      </c>
      <c r="S407" s="103">
        <v>4</v>
      </c>
      <c r="T407" s="108">
        <v>2021</v>
      </c>
      <c r="U407" s="108">
        <v>183</v>
      </c>
      <c r="V407" s="108">
        <v>0</v>
      </c>
      <c r="W407" s="109" t="s">
        <v>119</v>
      </c>
      <c r="X407" s="103">
        <v>1115</v>
      </c>
      <c r="Y407" s="104" t="s">
        <v>849</v>
      </c>
      <c r="Z407" s="281" t="s">
        <v>842</v>
      </c>
      <c r="AA407" s="281" t="s">
        <v>849</v>
      </c>
      <c r="AB407" s="282">
        <f>AA407-Z407</f>
        <v>-13</v>
      </c>
      <c r="AC407" s="283">
        <f>IF(AE407="SI",0,I407)</f>
        <v>3039.3199999999997</v>
      </c>
      <c r="AD407" s="284">
        <f>AC407*AB407</f>
        <v>-39511.159999999996</v>
      </c>
      <c r="AE407" s="285" t="s">
        <v>122</v>
      </c>
    </row>
    <row r="408" spans="1:31" ht="15">
      <c r="A408" s="103">
        <v>2021</v>
      </c>
      <c r="B408" s="103">
        <v>386</v>
      </c>
      <c r="C408" s="104" t="s">
        <v>857</v>
      </c>
      <c r="D408" s="279" t="s">
        <v>858</v>
      </c>
      <c r="E408" s="104" t="s">
        <v>859</v>
      </c>
      <c r="F408" s="107">
        <v>24.53</v>
      </c>
      <c r="G408" s="107">
        <v>4.42</v>
      </c>
      <c r="H408" s="102" t="s">
        <v>116</v>
      </c>
      <c r="I408" s="107">
        <f>IF(H408="SI",F408-G408,F408)</f>
        <v>20.11</v>
      </c>
      <c r="J408" s="280" t="s">
        <v>860</v>
      </c>
      <c r="K408" s="103">
        <v>2021</v>
      </c>
      <c r="L408" s="103">
        <v>4093</v>
      </c>
      <c r="M408" s="104" t="s">
        <v>801</v>
      </c>
      <c r="N408" s="103">
        <v>2</v>
      </c>
      <c r="O408" s="106" t="s">
        <v>120</v>
      </c>
      <c r="P408" s="103">
        <v>1010203</v>
      </c>
      <c r="Q408" s="103">
        <v>140</v>
      </c>
      <c r="R408" s="103">
        <v>22</v>
      </c>
      <c r="S408" s="103">
        <v>3</v>
      </c>
      <c r="T408" s="108">
        <v>2021</v>
      </c>
      <c r="U408" s="108">
        <v>484</v>
      </c>
      <c r="V408" s="108">
        <v>0</v>
      </c>
      <c r="W408" s="109" t="s">
        <v>119</v>
      </c>
      <c r="X408" s="103">
        <v>1121</v>
      </c>
      <c r="Y408" s="104" t="s">
        <v>857</v>
      </c>
      <c r="Z408" s="281" t="s">
        <v>842</v>
      </c>
      <c r="AA408" s="281" t="s">
        <v>857</v>
      </c>
      <c r="AB408" s="282">
        <f>AA408-Z408</f>
        <v>-8</v>
      </c>
      <c r="AC408" s="283">
        <f>IF(AE408="SI",0,I408)</f>
        <v>20.11</v>
      </c>
      <c r="AD408" s="284">
        <f>AC408*AB408</f>
        <v>-160.88</v>
      </c>
      <c r="AE408" s="285" t="s">
        <v>122</v>
      </c>
    </row>
    <row r="409" spans="1:31" ht="15">
      <c r="A409" s="103">
        <v>2021</v>
      </c>
      <c r="B409" s="103">
        <v>387</v>
      </c>
      <c r="C409" s="104" t="s">
        <v>861</v>
      </c>
      <c r="D409" s="279" t="s">
        <v>862</v>
      </c>
      <c r="E409" s="104" t="s">
        <v>863</v>
      </c>
      <c r="F409" s="107">
        <v>195.2</v>
      </c>
      <c r="G409" s="107">
        <v>35.2</v>
      </c>
      <c r="H409" s="102" t="s">
        <v>116</v>
      </c>
      <c r="I409" s="107">
        <f>IF(H409="SI",F409-G409,F409)</f>
        <v>160</v>
      </c>
      <c r="J409" s="280" t="s">
        <v>740</v>
      </c>
      <c r="K409" s="103">
        <v>2021</v>
      </c>
      <c r="L409" s="103">
        <v>4166</v>
      </c>
      <c r="M409" s="104" t="s">
        <v>819</v>
      </c>
      <c r="N409" s="103">
        <v>5</v>
      </c>
      <c r="O409" s="106" t="s">
        <v>741</v>
      </c>
      <c r="P409" s="103">
        <v>1010102</v>
      </c>
      <c r="Q409" s="103">
        <v>20</v>
      </c>
      <c r="R409" s="103">
        <v>10</v>
      </c>
      <c r="S409" s="103">
        <v>10</v>
      </c>
      <c r="T409" s="108">
        <v>2021</v>
      </c>
      <c r="U409" s="108">
        <v>361</v>
      </c>
      <c r="V409" s="108">
        <v>0</v>
      </c>
      <c r="W409" s="109" t="s">
        <v>119</v>
      </c>
      <c r="X409" s="103">
        <v>1124</v>
      </c>
      <c r="Y409" s="104" t="s">
        <v>861</v>
      </c>
      <c r="Z409" s="281" t="s">
        <v>820</v>
      </c>
      <c r="AA409" s="281" t="s">
        <v>861</v>
      </c>
      <c r="AB409" s="282">
        <f>AA409-Z409</f>
        <v>-9</v>
      </c>
      <c r="AC409" s="283">
        <f>IF(AE409="SI",0,I409)</f>
        <v>160</v>
      </c>
      <c r="AD409" s="284">
        <f>AC409*AB409</f>
        <v>-1440</v>
      </c>
      <c r="AE409" s="285" t="s">
        <v>122</v>
      </c>
    </row>
    <row r="410" spans="1:31" ht="15">
      <c r="A410" s="103">
        <v>2021</v>
      </c>
      <c r="B410" s="103">
        <v>388</v>
      </c>
      <c r="C410" s="104" t="s">
        <v>861</v>
      </c>
      <c r="D410" s="279" t="s">
        <v>864</v>
      </c>
      <c r="E410" s="104" t="s">
        <v>809</v>
      </c>
      <c r="F410" s="107">
        <v>687.79</v>
      </c>
      <c r="G410" s="107">
        <v>124.03</v>
      </c>
      <c r="H410" s="102" t="s">
        <v>116</v>
      </c>
      <c r="I410" s="107">
        <f>IF(H410="SI",F410-G410,F410)</f>
        <v>563.76</v>
      </c>
      <c r="J410" s="280" t="s">
        <v>865</v>
      </c>
      <c r="K410" s="103">
        <v>2021</v>
      </c>
      <c r="L410" s="103">
        <v>4239</v>
      </c>
      <c r="M410" s="104" t="s">
        <v>796</v>
      </c>
      <c r="N410" s="103">
        <v>3</v>
      </c>
      <c r="O410" s="106" t="s">
        <v>246</v>
      </c>
      <c r="P410" s="103">
        <v>1010303</v>
      </c>
      <c r="Q410" s="103">
        <v>250</v>
      </c>
      <c r="R410" s="103">
        <v>27</v>
      </c>
      <c r="S410" s="103">
        <v>1</v>
      </c>
      <c r="T410" s="108">
        <v>2021</v>
      </c>
      <c r="U410" s="108">
        <v>460</v>
      </c>
      <c r="V410" s="108">
        <v>0</v>
      </c>
      <c r="W410" s="109" t="s">
        <v>119</v>
      </c>
      <c r="X410" s="103">
        <v>1125</v>
      </c>
      <c r="Y410" s="104" t="s">
        <v>861</v>
      </c>
      <c r="Z410" s="281" t="s">
        <v>847</v>
      </c>
      <c r="AA410" s="281" t="s">
        <v>861</v>
      </c>
      <c r="AB410" s="282">
        <f>AA410-Z410</f>
        <v>-16</v>
      </c>
      <c r="AC410" s="283">
        <f>IF(AE410="SI",0,I410)</f>
        <v>563.76</v>
      </c>
      <c r="AD410" s="284">
        <f>AC410*AB410</f>
        <v>-9020.16</v>
      </c>
      <c r="AE410" s="285" t="s">
        <v>122</v>
      </c>
    </row>
    <row r="411" spans="1:31" ht="15">
      <c r="A411" s="103">
        <v>2021</v>
      </c>
      <c r="B411" s="103">
        <v>389</v>
      </c>
      <c r="C411" s="104" t="s">
        <v>866</v>
      </c>
      <c r="D411" s="279" t="s">
        <v>867</v>
      </c>
      <c r="E411" s="104" t="s">
        <v>868</v>
      </c>
      <c r="F411" s="107">
        <v>4126.72</v>
      </c>
      <c r="G411" s="107">
        <v>744.16</v>
      </c>
      <c r="H411" s="102" t="s">
        <v>116</v>
      </c>
      <c r="I411" s="107">
        <f>IF(H411="SI",F411-G411,F411)</f>
        <v>3382.5600000000004</v>
      </c>
      <c r="J411" s="280" t="s">
        <v>749</v>
      </c>
      <c r="K411" s="103">
        <v>2021</v>
      </c>
      <c r="L411" s="103">
        <v>4299</v>
      </c>
      <c r="M411" s="104" t="s">
        <v>869</v>
      </c>
      <c r="N411" s="103">
        <v>2</v>
      </c>
      <c r="O411" s="106" t="s">
        <v>120</v>
      </c>
      <c r="P411" s="103">
        <v>1090603</v>
      </c>
      <c r="Q411" s="103">
        <v>3660</v>
      </c>
      <c r="R411" s="103">
        <v>95</v>
      </c>
      <c r="S411" s="103">
        <v>2</v>
      </c>
      <c r="T411" s="108">
        <v>2021</v>
      </c>
      <c r="U411" s="108">
        <v>280</v>
      </c>
      <c r="V411" s="108">
        <v>0</v>
      </c>
      <c r="W411" s="109" t="s">
        <v>119</v>
      </c>
      <c r="X411" s="103">
        <v>1126</v>
      </c>
      <c r="Y411" s="104" t="s">
        <v>866</v>
      </c>
      <c r="Z411" s="281" t="s">
        <v>870</v>
      </c>
      <c r="AA411" s="281" t="s">
        <v>866</v>
      </c>
      <c r="AB411" s="282">
        <f>AA411-Z411</f>
        <v>-22</v>
      </c>
      <c r="AC411" s="283">
        <f>IF(AE411="SI",0,I411)</f>
        <v>3382.5600000000004</v>
      </c>
      <c r="AD411" s="284">
        <f>AC411*AB411</f>
        <v>-74416.32</v>
      </c>
      <c r="AE411" s="285" t="s">
        <v>122</v>
      </c>
    </row>
    <row r="412" spans="1:31" ht="15">
      <c r="A412" s="103">
        <v>2021</v>
      </c>
      <c r="B412" s="103">
        <v>390</v>
      </c>
      <c r="C412" s="104" t="s">
        <v>866</v>
      </c>
      <c r="D412" s="279" t="s">
        <v>871</v>
      </c>
      <c r="E412" s="104" t="s">
        <v>849</v>
      </c>
      <c r="F412" s="107">
        <v>-3.29</v>
      </c>
      <c r="G412" s="107">
        <v>-0.59</v>
      </c>
      <c r="H412" s="102" t="s">
        <v>116</v>
      </c>
      <c r="I412" s="107">
        <f>IF(H412="SI",F412-G412,F412)</f>
        <v>-2.7</v>
      </c>
      <c r="J412" s="280" t="s">
        <v>455</v>
      </c>
      <c r="K412" s="103">
        <v>2021</v>
      </c>
      <c r="L412" s="103">
        <v>4357</v>
      </c>
      <c r="M412" s="104" t="s">
        <v>872</v>
      </c>
      <c r="N412" s="103" t="s">
        <v>264</v>
      </c>
      <c r="O412" s="106" t="s">
        <v>264</v>
      </c>
      <c r="P412" s="103"/>
      <c r="Q412" s="103">
        <v>0</v>
      </c>
      <c r="R412" s="103">
        <v>0</v>
      </c>
      <c r="S412" s="103">
        <v>0</v>
      </c>
      <c r="T412" s="108">
        <v>0</v>
      </c>
      <c r="U412" s="108">
        <v>0</v>
      </c>
      <c r="V412" s="108">
        <v>0</v>
      </c>
      <c r="W412" s="109" t="s">
        <v>119</v>
      </c>
      <c r="X412" s="103">
        <v>0</v>
      </c>
      <c r="Y412" s="104" t="s">
        <v>866</v>
      </c>
      <c r="Z412" s="281" t="s">
        <v>873</v>
      </c>
      <c r="AA412" s="281" t="s">
        <v>866</v>
      </c>
      <c r="AB412" s="282">
        <f>AA412-Z412</f>
        <v>-27</v>
      </c>
      <c r="AC412" s="283">
        <f>IF(AE412="SI",0,I412)</f>
        <v>-2.7</v>
      </c>
      <c r="AD412" s="284">
        <f>AC412*AB412</f>
        <v>72.9</v>
      </c>
      <c r="AE412" s="285" t="s">
        <v>122</v>
      </c>
    </row>
    <row r="413" spans="1:31" ht="15">
      <c r="A413" s="103">
        <v>2021</v>
      </c>
      <c r="B413" s="103">
        <v>391</v>
      </c>
      <c r="C413" s="104" t="s">
        <v>874</v>
      </c>
      <c r="D413" s="279" t="s">
        <v>875</v>
      </c>
      <c r="E413" s="104" t="s">
        <v>796</v>
      </c>
      <c r="F413" s="107">
        <v>390.4</v>
      </c>
      <c r="G413" s="107">
        <v>70.4</v>
      </c>
      <c r="H413" s="102" t="s">
        <v>116</v>
      </c>
      <c r="I413" s="107">
        <f>IF(H413="SI",F413-G413,F413)</f>
        <v>320</v>
      </c>
      <c r="J413" s="280" t="s">
        <v>876</v>
      </c>
      <c r="K413" s="103">
        <v>2021</v>
      </c>
      <c r="L413" s="103">
        <v>4283</v>
      </c>
      <c r="M413" s="104" t="s">
        <v>839</v>
      </c>
      <c r="N413" s="103">
        <v>2</v>
      </c>
      <c r="O413" s="106" t="s">
        <v>120</v>
      </c>
      <c r="P413" s="103">
        <v>1010203</v>
      </c>
      <c r="Q413" s="103">
        <v>140</v>
      </c>
      <c r="R413" s="103">
        <v>22</v>
      </c>
      <c r="S413" s="103">
        <v>1</v>
      </c>
      <c r="T413" s="108">
        <v>2021</v>
      </c>
      <c r="U413" s="108">
        <v>392</v>
      </c>
      <c r="V413" s="108">
        <v>0</v>
      </c>
      <c r="W413" s="109" t="s">
        <v>119</v>
      </c>
      <c r="X413" s="103">
        <v>1146</v>
      </c>
      <c r="Y413" s="104" t="s">
        <v>874</v>
      </c>
      <c r="Z413" s="281" t="s">
        <v>877</v>
      </c>
      <c r="AA413" s="281" t="s">
        <v>874</v>
      </c>
      <c r="AB413" s="282">
        <f>AA413-Z413</f>
        <v>-14</v>
      </c>
      <c r="AC413" s="283">
        <f>IF(AE413="SI",0,I413)</f>
        <v>320</v>
      </c>
      <c r="AD413" s="284">
        <f>AC413*AB413</f>
        <v>-4480</v>
      </c>
      <c r="AE413" s="285" t="s">
        <v>122</v>
      </c>
    </row>
    <row r="414" spans="1:31" ht="15">
      <c r="A414" s="103">
        <v>2021</v>
      </c>
      <c r="B414" s="103">
        <v>392</v>
      </c>
      <c r="C414" s="104" t="s">
        <v>874</v>
      </c>
      <c r="D414" s="279" t="s">
        <v>878</v>
      </c>
      <c r="E414" s="104" t="s">
        <v>866</v>
      </c>
      <c r="F414" s="107">
        <v>64.4</v>
      </c>
      <c r="G414" s="107">
        <v>11.61</v>
      </c>
      <c r="H414" s="102" t="s">
        <v>116</v>
      </c>
      <c r="I414" s="107">
        <f>IF(H414="SI",F414-G414,F414)</f>
        <v>52.790000000000006</v>
      </c>
      <c r="J414" s="280" t="s">
        <v>340</v>
      </c>
      <c r="K414" s="103">
        <v>2021</v>
      </c>
      <c r="L414" s="103">
        <v>4458</v>
      </c>
      <c r="M414" s="104" t="s">
        <v>879</v>
      </c>
      <c r="N414" s="103">
        <v>2</v>
      </c>
      <c r="O414" s="106" t="s">
        <v>120</v>
      </c>
      <c r="P414" s="103">
        <v>1090202</v>
      </c>
      <c r="Q414" s="103">
        <v>3210</v>
      </c>
      <c r="R414" s="103">
        <v>25</v>
      </c>
      <c r="S414" s="103">
        <v>9</v>
      </c>
      <c r="T414" s="108">
        <v>2021</v>
      </c>
      <c r="U414" s="108">
        <v>135</v>
      </c>
      <c r="V414" s="108">
        <v>0</v>
      </c>
      <c r="W414" s="109" t="s">
        <v>119</v>
      </c>
      <c r="X414" s="103">
        <v>1147</v>
      </c>
      <c r="Y414" s="104" t="s">
        <v>874</v>
      </c>
      <c r="Z414" s="281" t="s">
        <v>880</v>
      </c>
      <c r="AA414" s="281" t="s">
        <v>874</v>
      </c>
      <c r="AB414" s="282">
        <f>AA414-Z414</f>
        <v>-27</v>
      </c>
      <c r="AC414" s="283">
        <f>IF(AE414="SI",0,I414)</f>
        <v>52.790000000000006</v>
      </c>
      <c r="AD414" s="284">
        <f>AC414*AB414</f>
        <v>-1425.3300000000002</v>
      </c>
      <c r="AE414" s="285" t="s">
        <v>122</v>
      </c>
    </row>
    <row r="415" spans="1:31" ht="15">
      <c r="A415" s="103">
        <v>2021</v>
      </c>
      <c r="B415" s="103">
        <v>393</v>
      </c>
      <c r="C415" s="104" t="s">
        <v>874</v>
      </c>
      <c r="D415" s="279" t="s">
        <v>881</v>
      </c>
      <c r="E415" s="104" t="s">
        <v>866</v>
      </c>
      <c r="F415" s="107">
        <v>411.65</v>
      </c>
      <c r="G415" s="107">
        <v>74.23</v>
      </c>
      <c r="H415" s="102" t="s">
        <v>116</v>
      </c>
      <c r="I415" s="107">
        <f>IF(H415="SI",F415-G415,F415)</f>
        <v>337.41999999999996</v>
      </c>
      <c r="J415" s="280" t="s">
        <v>882</v>
      </c>
      <c r="K415" s="103">
        <v>2021</v>
      </c>
      <c r="L415" s="103">
        <v>4434</v>
      </c>
      <c r="M415" s="104" t="s">
        <v>883</v>
      </c>
      <c r="N415" s="103">
        <v>2</v>
      </c>
      <c r="O415" s="106" t="s">
        <v>120</v>
      </c>
      <c r="P415" s="103">
        <v>1090202</v>
      </c>
      <c r="Q415" s="103">
        <v>3210</v>
      </c>
      <c r="R415" s="103">
        <v>25</v>
      </c>
      <c r="S415" s="103">
        <v>9</v>
      </c>
      <c r="T415" s="108">
        <v>2021</v>
      </c>
      <c r="U415" s="108">
        <v>134</v>
      </c>
      <c r="V415" s="108">
        <v>0</v>
      </c>
      <c r="W415" s="109" t="s">
        <v>119</v>
      </c>
      <c r="X415" s="103">
        <v>1148</v>
      </c>
      <c r="Y415" s="104" t="s">
        <v>874</v>
      </c>
      <c r="Z415" s="281" t="s">
        <v>884</v>
      </c>
      <c r="AA415" s="281" t="s">
        <v>874</v>
      </c>
      <c r="AB415" s="282">
        <f>AA415-Z415</f>
        <v>-24</v>
      </c>
      <c r="AC415" s="283">
        <f>IF(AE415="SI",0,I415)</f>
        <v>337.41999999999996</v>
      </c>
      <c r="AD415" s="284">
        <f>AC415*AB415</f>
        <v>-8098.079999999999</v>
      </c>
      <c r="AE415" s="285" t="s">
        <v>122</v>
      </c>
    </row>
    <row r="416" spans="1:31" ht="15">
      <c r="A416" s="103">
        <v>2021</v>
      </c>
      <c r="B416" s="103">
        <v>394</v>
      </c>
      <c r="C416" s="104" t="s">
        <v>874</v>
      </c>
      <c r="D416" s="279" t="s">
        <v>885</v>
      </c>
      <c r="E416" s="104" t="s">
        <v>800</v>
      </c>
      <c r="F416" s="107">
        <v>810.2</v>
      </c>
      <c r="G416" s="107">
        <v>146.1</v>
      </c>
      <c r="H416" s="102" t="s">
        <v>116</v>
      </c>
      <c r="I416" s="107">
        <f>IF(H416="SI",F416-G416,F416)</f>
        <v>664.1</v>
      </c>
      <c r="J416" s="280" t="s">
        <v>236</v>
      </c>
      <c r="K416" s="103">
        <v>2021</v>
      </c>
      <c r="L416" s="103">
        <v>4298</v>
      </c>
      <c r="M416" s="104" t="s">
        <v>869</v>
      </c>
      <c r="N416" s="103">
        <v>2</v>
      </c>
      <c r="O416" s="106" t="s">
        <v>120</v>
      </c>
      <c r="P416" s="103">
        <v>1090603</v>
      </c>
      <c r="Q416" s="103">
        <v>3660</v>
      </c>
      <c r="R416" s="103">
        <v>72</v>
      </c>
      <c r="S416" s="103">
        <v>1</v>
      </c>
      <c r="T416" s="108">
        <v>2021</v>
      </c>
      <c r="U416" s="108">
        <v>254</v>
      </c>
      <c r="V416" s="108">
        <v>0</v>
      </c>
      <c r="W416" s="109" t="s">
        <v>119</v>
      </c>
      <c r="X416" s="103">
        <v>1149</v>
      </c>
      <c r="Y416" s="104" t="s">
        <v>874</v>
      </c>
      <c r="Z416" s="281" t="s">
        <v>870</v>
      </c>
      <c r="AA416" s="281" t="s">
        <v>874</v>
      </c>
      <c r="AB416" s="282">
        <f>AA416-Z416</f>
        <v>-15</v>
      </c>
      <c r="AC416" s="283">
        <f>IF(AE416="SI",0,I416)</f>
        <v>664.1</v>
      </c>
      <c r="AD416" s="284">
        <f>AC416*AB416</f>
        <v>-9961.5</v>
      </c>
      <c r="AE416" s="285" t="s">
        <v>122</v>
      </c>
    </row>
    <row r="417" spans="1:31" ht="15">
      <c r="A417" s="103">
        <v>2021</v>
      </c>
      <c r="B417" s="103">
        <v>395</v>
      </c>
      <c r="C417" s="104" t="s">
        <v>874</v>
      </c>
      <c r="D417" s="279" t="s">
        <v>886</v>
      </c>
      <c r="E417" s="104" t="s">
        <v>861</v>
      </c>
      <c r="F417" s="107">
        <v>810.2</v>
      </c>
      <c r="G417" s="107">
        <v>146.1</v>
      </c>
      <c r="H417" s="102" t="s">
        <v>116</v>
      </c>
      <c r="I417" s="107">
        <f>IF(H417="SI",F417-G417,F417)</f>
        <v>664.1</v>
      </c>
      <c r="J417" s="280" t="s">
        <v>236</v>
      </c>
      <c r="K417" s="103">
        <v>2021</v>
      </c>
      <c r="L417" s="103">
        <v>4412</v>
      </c>
      <c r="M417" s="104" t="s">
        <v>866</v>
      </c>
      <c r="N417" s="103">
        <v>2</v>
      </c>
      <c r="O417" s="106" t="s">
        <v>120</v>
      </c>
      <c r="P417" s="103">
        <v>1100503</v>
      </c>
      <c r="Q417" s="103">
        <v>4210</v>
      </c>
      <c r="R417" s="103">
        <v>79</v>
      </c>
      <c r="S417" s="103">
        <v>1</v>
      </c>
      <c r="T417" s="108">
        <v>2021</v>
      </c>
      <c r="U417" s="108">
        <v>255</v>
      </c>
      <c r="V417" s="108">
        <v>0</v>
      </c>
      <c r="W417" s="109" t="s">
        <v>119</v>
      </c>
      <c r="X417" s="103">
        <v>1150</v>
      </c>
      <c r="Y417" s="104" t="s">
        <v>874</v>
      </c>
      <c r="Z417" s="281" t="s">
        <v>887</v>
      </c>
      <c r="AA417" s="281" t="s">
        <v>874</v>
      </c>
      <c r="AB417" s="282">
        <f>AA417-Z417</f>
        <v>-23</v>
      </c>
      <c r="AC417" s="283">
        <f>IF(AE417="SI",0,I417)</f>
        <v>664.1</v>
      </c>
      <c r="AD417" s="284">
        <f>AC417*AB417</f>
        <v>-15274.300000000001</v>
      </c>
      <c r="AE417" s="285" t="s">
        <v>122</v>
      </c>
    </row>
    <row r="418" spans="1:31" ht="15">
      <c r="A418" s="103">
        <v>2021</v>
      </c>
      <c r="B418" s="103">
        <v>396</v>
      </c>
      <c r="C418" s="104" t="s">
        <v>874</v>
      </c>
      <c r="D418" s="279" t="s">
        <v>888</v>
      </c>
      <c r="E418" s="104" t="s">
        <v>879</v>
      </c>
      <c r="F418" s="107">
        <v>24090</v>
      </c>
      <c r="G418" s="107">
        <v>2190</v>
      </c>
      <c r="H418" s="102" t="s">
        <v>116</v>
      </c>
      <c r="I418" s="107">
        <f>IF(H418="SI",F418-G418,F418)</f>
        <v>21900</v>
      </c>
      <c r="J418" s="280" t="s">
        <v>889</v>
      </c>
      <c r="K418" s="103">
        <v>2021</v>
      </c>
      <c r="L418" s="103">
        <v>4476</v>
      </c>
      <c r="M418" s="104" t="s">
        <v>890</v>
      </c>
      <c r="N418" s="103">
        <v>2</v>
      </c>
      <c r="O418" s="106" t="s">
        <v>120</v>
      </c>
      <c r="P418" s="103">
        <v>2100501</v>
      </c>
      <c r="Q418" s="103">
        <v>9530</v>
      </c>
      <c r="R418" s="103">
        <v>180</v>
      </c>
      <c r="S418" s="103">
        <v>3</v>
      </c>
      <c r="T418" s="108">
        <v>2021</v>
      </c>
      <c r="U418" s="108">
        <v>407</v>
      </c>
      <c r="V418" s="108">
        <v>0</v>
      </c>
      <c r="W418" s="109" t="s">
        <v>119</v>
      </c>
      <c r="X418" s="103">
        <v>1156</v>
      </c>
      <c r="Y418" s="104" t="s">
        <v>874</v>
      </c>
      <c r="Z418" s="281" t="s">
        <v>891</v>
      </c>
      <c r="AA418" s="281" t="s">
        <v>874</v>
      </c>
      <c r="AB418" s="282">
        <f>AA418-Z418</f>
        <v>-28</v>
      </c>
      <c r="AC418" s="283">
        <f>IF(AE418="SI",0,I418)</f>
        <v>21900</v>
      </c>
      <c r="AD418" s="284">
        <f>AC418*AB418</f>
        <v>-613200</v>
      </c>
      <c r="AE418" s="285" t="s">
        <v>122</v>
      </c>
    </row>
    <row r="419" spans="1:31" ht="15">
      <c r="A419" s="103">
        <v>2021</v>
      </c>
      <c r="B419" s="103">
        <v>397</v>
      </c>
      <c r="C419" s="104" t="s">
        <v>874</v>
      </c>
      <c r="D419" s="279" t="s">
        <v>892</v>
      </c>
      <c r="E419" s="104" t="s">
        <v>861</v>
      </c>
      <c r="F419" s="107">
        <v>6327.27</v>
      </c>
      <c r="G419" s="107">
        <v>1140.98</v>
      </c>
      <c r="H419" s="102" t="s">
        <v>122</v>
      </c>
      <c r="I419" s="107">
        <f>IF(H419="SI",F419-G419,F419)</f>
        <v>6327.27</v>
      </c>
      <c r="J419" s="280" t="s">
        <v>893</v>
      </c>
      <c r="K419" s="103">
        <v>2021</v>
      </c>
      <c r="L419" s="103">
        <v>4432</v>
      </c>
      <c r="M419" s="104" t="s">
        <v>883</v>
      </c>
      <c r="N419" s="103">
        <v>2</v>
      </c>
      <c r="O419" s="106" t="s">
        <v>120</v>
      </c>
      <c r="P419" s="103">
        <v>2100501</v>
      </c>
      <c r="Q419" s="103">
        <v>9530</v>
      </c>
      <c r="R419" s="103">
        <v>180</v>
      </c>
      <c r="S419" s="103">
        <v>3</v>
      </c>
      <c r="T419" s="108">
        <v>2021</v>
      </c>
      <c r="U419" s="108">
        <v>401</v>
      </c>
      <c r="V419" s="108">
        <v>0</v>
      </c>
      <c r="W419" s="109" t="s">
        <v>119</v>
      </c>
      <c r="X419" s="103">
        <v>1157</v>
      </c>
      <c r="Y419" s="104" t="s">
        <v>874</v>
      </c>
      <c r="Z419" s="281" t="s">
        <v>884</v>
      </c>
      <c r="AA419" s="281" t="s">
        <v>874</v>
      </c>
      <c r="AB419" s="282">
        <f>AA419-Z419</f>
        <v>-24</v>
      </c>
      <c r="AC419" s="283">
        <f>IF(AE419="SI",0,I419)</f>
        <v>6327.27</v>
      </c>
      <c r="AD419" s="284">
        <f>AC419*AB419</f>
        <v>-151854.48</v>
      </c>
      <c r="AE419" s="285" t="s">
        <v>122</v>
      </c>
    </row>
    <row r="420" spans="1:31" ht="15">
      <c r="A420" s="103">
        <v>2021</v>
      </c>
      <c r="B420" s="103">
        <v>398</v>
      </c>
      <c r="C420" s="104" t="s">
        <v>874</v>
      </c>
      <c r="D420" s="279" t="s">
        <v>894</v>
      </c>
      <c r="E420" s="104" t="s">
        <v>879</v>
      </c>
      <c r="F420" s="107">
        <v>533.13</v>
      </c>
      <c r="G420" s="107">
        <v>0</v>
      </c>
      <c r="H420" s="102" t="s">
        <v>122</v>
      </c>
      <c r="I420" s="107">
        <f>IF(H420="SI",F420-G420,F420)</f>
        <v>533.13</v>
      </c>
      <c r="J420" s="280" t="s">
        <v>833</v>
      </c>
      <c r="K420" s="103">
        <v>2021</v>
      </c>
      <c r="L420" s="103">
        <v>4477</v>
      </c>
      <c r="M420" s="104" t="s">
        <v>890</v>
      </c>
      <c r="N420" s="103">
        <v>3</v>
      </c>
      <c r="O420" s="106" t="s">
        <v>246</v>
      </c>
      <c r="P420" s="103">
        <v>1010203</v>
      </c>
      <c r="Q420" s="103">
        <v>140</v>
      </c>
      <c r="R420" s="103">
        <v>22</v>
      </c>
      <c r="S420" s="103">
        <v>32</v>
      </c>
      <c r="T420" s="108">
        <v>2021</v>
      </c>
      <c r="U420" s="108">
        <v>381</v>
      </c>
      <c r="V420" s="108">
        <v>0</v>
      </c>
      <c r="W420" s="109" t="s">
        <v>119</v>
      </c>
      <c r="X420" s="103">
        <v>1191</v>
      </c>
      <c r="Y420" s="104" t="s">
        <v>874</v>
      </c>
      <c r="Z420" s="281" t="s">
        <v>891</v>
      </c>
      <c r="AA420" s="281" t="s">
        <v>874</v>
      </c>
      <c r="AB420" s="282">
        <f>AA420-Z420</f>
        <v>-28</v>
      </c>
      <c r="AC420" s="283">
        <f>IF(AE420="SI",0,I420)</f>
        <v>533.13</v>
      </c>
      <c r="AD420" s="284">
        <f>AC420*AB420</f>
        <v>-14927.64</v>
      </c>
      <c r="AE420" s="285" t="s">
        <v>122</v>
      </c>
    </row>
    <row r="421" spans="1:31" ht="15">
      <c r="A421" s="103">
        <v>2021</v>
      </c>
      <c r="B421" s="103">
        <v>399</v>
      </c>
      <c r="C421" s="104" t="s">
        <v>820</v>
      </c>
      <c r="D421" s="279" t="s">
        <v>895</v>
      </c>
      <c r="E421" s="104" t="s">
        <v>861</v>
      </c>
      <c r="F421" s="107">
        <v>1534.14</v>
      </c>
      <c r="G421" s="107">
        <v>0</v>
      </c>
      <c r="H421" s="102" t="s">
        <v>122</v>
      </c>
      <c r="I421" s="107">
        <f>IF(H421="SI",F421-G421,F421)</f>
        <v>1534.14</v>
      </c>
      <c r="J421" s="280" t="s">
        <v>119</v>
      </c>
      <c r="K421" s="103">
        <v>2021</v>
      </c>
      <c r="L421" s="103">
        <v>4414</v>
      </c>
      <c r="M421" s="104" t="s">
        <v>866</v>
      </c>
      <c r="N421" s="103">
        <v>4</v>
      </c>
      <c r="O421" s="106" t="s">
        <v>173</v>
      </c>
      <c r="P421" s="103">
        <v>1010102</v>
      </c>
      <c r="Q421" s="103">
        <v>20</v>
      </c>
      <c r="R421" s="103">
        <v>57</v>
      </c>
      <c r="S421" s="103">
        <v>1</v>
      </c>
      <c r="T421" s="108">
        <v>2021</v>
      </c>
      <c r="U421" s="108">
        <v>413</v>
      </c>
      <c r="V421" s="108">
        <v>0</v>
      </c>
      <c r="W421" s="109" t="s">
        <v>119</v>
      </c>
      <c r="X421" s="103">
        <v>1229</v>
      </c>
      <c r="Y421" s="104" t="s">
        <v>820</v>
      </c>
      <c r="Z421" s="281" t="s">
        <v>887</v>
      </c>
      <c r="AA421" s="281" t="s">
        <v>820</v>
      </c>
      <c r="AB421" s="282">
        <f>AA421-Z421</f>
        <v>-22</v>
      </c>
      <c r="AC421" s="283">
        <f>IF(AE421="SI",0,I421)</f>
        <v>1534.14</v>
      </c>
      <c r="AD421" s="284">
        <f>AC421*AB421</f>
        <v>-33751.08</v>
      </c>
      <c r="AE421" s="285" t="s">
        <v>122</v>
      </c>
    </row>
    <row r="422" spans="1:31" ht="15">
      <c r="A422" s="103">
        <v>2021</v>
      </c>
      <c r="B422" s="103">
        <v>401</v>
      </c>
      <c r="C422" s="104" t="s">
        <v>896</v>
      </c>
      <c r="D422" s="279" t="s">
        <v>897</v>
      </c>
      <c r="E422" s="104" t="s">
        <v>890</v>
      </c>
      <c r="F422" s="107">
        <v>350.95</v>
      </c>
      <c r="G422" s="107">
        <v>63.29</v>
      </c>
      <c r="H422" s="102" t="s">
        <v>116</v>
      </c>
      <c r="I422" s="107">
        <f>IF(H422="SI",F422-G422,F422)</f>
        <v>287.65999999999997</v>
      </c>
      <c r="J422" s="280" t="s">
        <v>455</v>
      </c>
      <c r="K422" s="103">
        <v>2021</v>
      </c>
      <c r="L422" s="103">
        <v>4502</v>
      </c>
      <c r="M422" s="104" t="s">
        <v>874</v>
      </c>
      <c r="N422" s="103">
        <v>2</v>
      </c>
      <c r="O422" s="106" t="s">
        <v>120</v>
      </c>
      <c r="P422" s="103">
        <v>1080203</v>
      </c>
      <c r="Q422" s="103">
        <v>2890</v>
      </c>
      <c r="R422" s="103">
        <v>69</v>
      </c>
      <c r="S422" s="103">
        <v>1</v>
      </c>
      <c r="T422" s="108">
        <v>2021</v>
      </c>
      <c r="U422" s="108">
        <v>125</v>
      </c>
      <c r="V422" s="108">
        <v>0</v>
      </c>
      <c r="W422" s="109" t="s">
        <v>896</v>
      </c>
      <c r="X422" s="103">
        <v>1240</v>
      </c>
      <c r="Y422" s="104" t="s">
        <v>896</v>
      </c>
      <c r="Z422" s="281" t="s">
        <v>898</v>
      </c>
      <c r="AA422" s="281" t="s">
        <v>896</v>
      </c>
      <c r="AB422" s="282">
        <f>AA422-Z422</f>
        <v>-26</v>
      </c>
      <c r="AC422" s="283">
        <f>IF(AE422="SI",0,I422)</f>
        <v>287.65999999999997</v>
      </c>
      <c r="AD422" s="284">
        <f>AC422*AB422</f>
        <v>-7479.159999999999</v>
      </c>
      <c r="AE422" s="285" t="s">
        <v>122</v>
      </c>
    </row>
    <row r="423" spans="1:31" ht="15">
      <c r="A423" s="103">
        <v>2021</v>
      </c>
      <c r="B423" s="103">
        <v>402</v>
      </c>
      <c r="C423" s="104" t="s">
        <v>896</v>
      </c>
      <c r="D423" s="279" t="s">
        <v>899</v>
      </c>
      <c r="E423" s="104" t="s">
        <v>890</v>
      </c>
      <c r="F423" s="107">
        <v>12.6</v>
      </c>
      <c r="G423" s="107">
        <v>2.27</v>
      </c>
      <c r="H423" s="102" t="s">
        <v>116</v>
      </c>
      <c r="I423" s="107">
        <f>IF(H423="SI",F423-G423,F423)</f>
        <v>10.33</v>
      </c>
      <c r="J423" s="280" t="s">
        <v>455</v>
      </c>
      <c r="K423" s="103">
        <v>2021</v>
      </c>
      <c r="L423" s="103">
        <v>4501</v>
      </c>
      <c r="M423" s="104" t="s">
        <v>874</v>
      </c>
      <c r="N423" s="103">
        <v>2</v>
      </c>
      <c r="O423" s="106" t="s">
        <v>120</v>
      </c>
      <c r="P423" s="103">
        <v>1080103</v>
      </c>
      <c r="Q423" s="103">
        <v>2780</v>
      </c>
      <c r="R423" s="103">
        <v>66</v>
      </c>
      <c r="S423" s="103">
        <v>2</v>
      </c>
      <c r="T423" s="108">
        <v>2021</v>
      </c>
      <c r="U423" s="108">
        <v>127</v>
      </c>
      <c r="V423" s="108">
        <v>0</v>
      </c>
      <c r="W423" s="109" t="s">
        <v>896</v>
      </c>
      <c r="X423" s="103">
        <v>1239</v>
      </c>
      <c r="Y423" s="104" t="s">
        <v>896</v>
      </c>
      <c r="Z423" s="281" t="s">
        <v>898</v>
      </c>
      <c r="AA423" s="281" t="s">
        <v>896</v>
      </c>
      <c r="AB423" s="282">
        <f>AA423-Z423</f>
        <v>-26</v>
      </c>
      <c r="AC423" s="283">
        <f>IF(AE423="SI",0,I423)</f>
        <v>10.33</v>
      </c>
      <c r="AD423" s="284">
        <f>AC423*AB423</f>
        <v>-268.58</v>
      </c>
      <c r="AE423" s="285" t="s">
        <v>122</v>
      </c>
    </row>
    <row r="424" spans="1:31" ht="15">
      <c r="A424" s="103">
        <v>2021</v>
      </c>
      <c r="B424" s="103">
        <v>403</v>
      </c>
      <c r="C424" s="104" t="s">
        <v>896</v>
      </c>
      <c r="D424" s="279" t="s">
        <v>900</v>
      </c>
      <c r="E424" s="104" t="s">
        <v>890</v>
      </c>
      <c r="F424" s="107">
        <v>184.85</v>
      </c>
      <c r="G424" s="107">
        <v>33.33</v>
      </c>
      <c r="H424" s="102" t="s">
        <v>116</v>
      </c>
      <c r="I424" s="107">
        <f>IF(H424="SI",F424-G424,F424)</f>
        <v>151.51999999999998</v>
      </c>
      <c r="J424" s="280" t="s">
        <v>455</v>
      </c>
      <c r="K424" s="103">
        <v>2021</v>
      </c>
      <c r="L424" s="103">
        <v>4500</v>
      </c>
      <c r="M424" s="104" t="s">
        <v>874</v>
      </c>
      <c r="N424" s="103">
        <v>2</v>
      </c>
      <c r="O424" s="106" t="s">
        <v>120</v>
      </c>
      <c r="P424" s="103">
        <v>1010203</v>
      </c>
      <c r="Q424" s="103">
        <v>140</v>
      </c>
      <c r="R424" s="103">
        <v>22</v>
      </c>
      <c r="S424" s="103">
        <v>6</v>
      </c>
      <c r="T424" s="108">
        <v>2021</v>
      </c>
      <c r="U424" s="108">
        <v>117</v>
      </c>
      <c r="V424" s="108">
        <v>0</v>
      </c>
      <c r="W424" s="109" t="s">
        <v>896</v>
      </c>
      <c r="X424" s="103">
        <v>1232</v>
      </c>
      <c r="Y424" s="104" t="s">
        <v>896</v>
      </c>
      <c r="Z424" s="281" t="s">
        <v>898</v>
      </c>
      <c r="AA424" s="281" t="s">
        <v>896</v>
      </c>
      <c r="AB424" s="282">
        <f>AA424-Z424</f>
        <v>-26</v>
      </c>
      <c r="AC424" s="283">
        <f>IF(AE424="SI",0,I424)</f>
        <v>151.51999999999998</v>
      </c>
      <c r="AD424" s="284">
        <f>AC424*AB424</f>
        <v>-3939.5199999999995</v>
      </c>
      <c r="AE424" s="285" t="s">
        <v>122</v>
      </c>
    </row>
    <row r="425" spans="1:31" ht="15">
      <c r="A425" s="103">
        <v>2021</v>
      </c>
      <c r="B425" s="103">
        <v>404</v>
      </c>
      <c r="C425" s="104" t="s">
        <v>896</v>
      </c>
      <c r="D425" s="279" t="s">
        <v>901</v>
      </c>
      <c r="E425" s="104" t="s">
        <v>890</v>
      </c>
      <c r="F425" s="107">
        <v>51.18</v>
      </c>
      <c r="G425" s="107">
        <v>9.23</v>
      </c>
      <c r="H425" s="102" t="s">
        <v>116</v>
      </c>
      <c r="I425" s="107">
        <f>IF(H425="SI",F425-G425,F425)</f>
        <v>41.95</v>
      </c>
      <c r="J425" s="280" t="s">
        <v>455</v>
      </c>
      <c r="K425" s="103">
        <v>2021</v>
      </c>
      <c r="L425" s="103">
        <v>4493</v>
      </c>
      <c r="M425" s="104" t="s">
        <v>874</v>
      </c>
      <c r="N425" s="103">
        <v>2</v>
      </c>
      <c r="O425" s="106" t="s">
        <v>120</v>
      </c>
      <c r="P425" s="103">
        <v>1010203</v>
      </c>
      <c r="Q425" s="103">
        <v>140</v>
      </c>
      <c r="R425" s="103">
        <v>22</v>
      </c>
      <c r="S425" s="103">
        <v>7</v>
      </c>
      <c r="T425" s="108">
        <v>2021</v>
      </c>
      <c r="U425" s="108">
        <v>116</v>
      </c>
      <c r="V425" s="108">
        <v>0</v>
      </c>
      <c r="W425" s="109" t="s">
        <v>896</v>
      </c>
      <c r="X425" s="103">
        <v>1233</v>
      </c>
      <c r="Y425" s="104" t="s">
        <v>896</v>
      </c>
      <c r="Z425" s="281" t="s">
        <v>898</v>
      </c>
      <c r="AA425" s="281" t="s">
        <v>896</v>
      </c>
      <c r="AB425" s="282">
        <f>AA425-Z425</f>
        <v>-26</v>
      </c>
      <c r="AC425" s="283">
        <f>IF(AE425="SI",0,I425)</f>
        <v>41.95</v>
      </c>
      <c r="AD425" s="284">
        <f>AC425*AB425</f>
        <v>-1090.7</v>
      </c>
      <c r="AE425" s="285" t="s">
        <v>122</v>
      </c>
    </row>
    <row r="426" spans="1:31" ht="15">
      <c r="A426" s="103">
        <v>2021</v>
      </c>
      <c r="B426" s="103">
        <v>405</v>
      </c>
      <c r="C426" s="104" t="s">
        <v>896</v>
      </c>
      <c r="D426" s="279" t="s">
        <v>902</v>
      </c>
      <c r="E426" s="104" t="s">
        <v>890</v>
      </c>
      <c r="F426" s="107">
        <v>27.51</v>
      </c>
      <c r="G426" s="107">
        <v>4.96</v>
      </c>
      <c r="H426" s="102" t="s">
        <v>116</v>
      </c>
      <c r="I426" s="107">
        <f>IF(H426="SI",F426-G426,F426)</f>
        <v>22.55</v>
      </c>
      <c r="J426" s="280" t="s">
        <v>455</v>
      </c>
      <c r="K426" s="103">
        <v>2021</v>
      </c>
      <c r="L426" s="103">
        <v>4496</v>
      </c>
      <c r="M426" s="104" t="s">
        <v>874</v>
      </c>
      <c r="N426" s="103">
        <v>2</v>
      </c>
      <c r="O426" s="106" t="s">
        <v>120</v>
      </c>
      <c r="P426" s="103">
        <v>1010203</v>
      </c>
      <c r="Q426" s="103">
        <v>140</v>
      </c>
      <c r="R426" s="103">
        <v>22</v>
      </c>
      <c r="S426" s="103">
        <v>12</v>
      </c>
      <c r="T426" s="108">
        <v>2021</v>
      </c>
      <c r="U426" s="108">
        <v>118</v>
      </c>
      <c r="V426" s="108">
        <v>0</v>
      </c>
      <c r="W426" s="109" t="s">
        <v>896</v>
      </c>
      <c r="X426" s="103">
        <v>1235</v>
      </c>
      <c r="Y426" s="104" t="s">
        <v>896</v>
      </c>
      <c r="Z426" s="281" t="s">
        <v>898</v>
      </c>
      <c r="AA426" s="281" t="s">
        <v>896</v>
      </c>
      <c r="AB426" s="282">
        <f>AA426-Z426</f>
        <v>-26</v>
      </c>
      <c r="AC426" s="283">
        <f>IF(AE426="SI",0,I426)</f>
        <v>22.55</v>
      </c>
      <c r="AD426" s="284">
        <f>AC426*AB426</f>
        <v>-586.3000000000001</v>
      </c>
      <c r="AE426" s="285" t="s">
        <v>122</v>
      </c>
    </row>
    <row r="427" spans="1:31" ht="15">
      <c r="A427" s="103">
        <v>2021</v>
      </c>
      <c r="B427" s="103">
        <v>406</v>
      </c>
      <c r="C427" s="104" t="s">
        <v>896</v>
      </c>
      <c r="D427" s="279" t="s">
        <v>903</v>
      </c>
      <c r="E427" s="104" t="s">
        <v>890</v>
      </c>
      <c r="F427" s="107">
        <v>77.38</v>
      </c>
      <c r="G427" s="107">
        <v>13.95</v>
      </c>
      <c r="H427" s="102" t="s">
        <v>116</v>
      </c>
      <c r="I427" s="107">
        <f>IF(H427="SI",F427-G427,F427)</f>
        <v>63.42999999999999</v>
      </c>
      <c r="J427" s="280" t="s">
        <v>455</v>
      </c>
      <c r="K427" s="103">
        <v>2021</v>
      </c>
      <c r="L427" s="103">
        <v>4499</v>
      </c>
      <c r="M427" s="104" t="s">
        <v>874</v>
      </c>
      <c r="N427" s="103">
        <v>2</v>
      </c>
      <c r="O427" s="106" t="s">
        <v>120</v>
      </c>
      <c r="P427" s="103">
        <v>1010203</v>
      </c>
      <c r="Q427" s="103">
        <v>140</v>
      </c>
      <c r="R427" s="103">
        <v>22</v>
      </c>
      <c r="S427" s="103">
        <v>25</v>
      </c>
      <c r="T427" s="108">
        <v>2021</v>
      </c>
      <c r="U427" s="108">
        <v>119</v>
      </c>
      <c r="V427" s="108">
        <v>0</v>
      </c>
      <c r="W427" s="109" t="s">
        <v>896</v>
      </c>
      <c r="X427" s="103">
        <v>1236</v>
      </c>
      <c r="Y427" s="104" t="s">
        <v>896</v>
      </c>
      <c r="Z427" s="281" t="s">
        <v>898</v>
      </c>
      <c r="AA427" s="281" t="s">
        <v>896</v>
      </c>
      <c r="AB427" s="282">
        <f>AA427-Z427</f>
        <v>-26</v>
      </c>
      <c r="AC427" s="283">
        <f>IF(AE427="SI",0,I427)</f>
        <v>63.42999999999999</v>
      </c>
      <c r="AD427" s="284">
        <f>AC427*AB427</f>
        <v>-1649.1799999999998</v>
      </c>
      <c r="AE427" s="285" t="s">
        <v>122</v>
      </c>
    </row>
    <row r="428" spans="1:31" ht="15">
      <c r="A428" s="103">
        <v>2021</v>
      </c>
      <c r="B428" s="103">
        <v>407</v>
      </c>
      <c r="C428" s="104" t="s">
        <v>896</v>
      </c>
      <c r="D428" s="279" t="s">
        <v>904</v>
      </c>
      <c r="E428" s="104" t="s">
        <v>890</v>
      </c>
      <c r="F428" s="107">
        <v>34.34</v>
      </c>
      <c r="G428" s="107">
        <v>6.19</v>
      </c>
      <c r="H428" s="102" t="s">
        <v>116</v>
      </c>
      <c r="I428" s="107">
        <f>IF(H428="SI",F428-G428,F428)</f>
        <v>28.150000000000002</v>
      </c>
      <c r="J428" s="280" t="s">
        <v>455</v>
      </c>
      <c r="K428" s="103">
        <v>2021</v>
      </c>
      <c r="L428" s="103">
        <v>4503</v>
      </c>
      <c r="M428" s="104" t="s">
        <v>874</v>
      </c>
      <c r="N428" s="103">
        <v>2</v>
      </c>
      <c r="O428" s="106" t="s">
        <v>120</v>
      </c>
      <c r="P428" s="103">
        <v>1010203</v>
      </c>
      <c r="Q428" s="103">
        <v>140</v>
      </c>
      <c r="R428" s="103">
        <v>22</v>
      </c>
      <c r="S428" s="103">
        <v>11</v>
      </c>
      <c r="T428" s="108">
        <v>2021</v>
      </c>
      <c r="U428" s="108">
        <v>126</v>
      </c>
      <c r="V428" s="108">
        <v>0</v>
      </c>
      <c r="W428" s="109" t="s">
        <v>896</v>
      </c>
      <c r="X428" s="103">
        <v>1234</v>
      </c>
      <c r="Y428" s="104" t="s">
        <v>896</v>
      </c>
      <c r="Z428" s="281" t="s">
        <v>898</v>
      </c>
      <c r="AA428" s="281" t="s">
        <v>896</v>
      </c>
      <c r="AB428" s="282">
        <f>AA428-Z428</f>
        <v>-26</v>
      </c>
      <c r="AC428" s="283">
        <f>IF(AE428="SI",0,I428)</f>
        <v>28.150000000000002</v>
      </c>
      <c r="AD428" s="284">
        <f>AC428*AB428</f>
        <v>-731.9000000000001</v>
      </c>
      <c r="AE428" s="285" t="s">
        <v>122</v>
      </c>
    </row>
    <row r="429" spans="1:31" ht="15">
      <c r="A429" s="103">
        <v>2021</v>
      </c>
      <c r="B429" s="103">
        <v>408</v>
      </c>
      <c r="C429" s="104" t="s">
        <v>896</v>
      </c>
      <c r="D429" s="279" t="s">
        <v>905</v>
      </c>
      <c r="E429" s="104" t="s">
        <v>890</v>
      </c>
      <c r="F429" s="107">
        <v>9.25</v>
      </c>
      <c r="G429" s="107">
        <v>1.67</v>
      </c>
      <c r="H429" s="102" t="s">
        <v>116</v>
      </c>
      <c r="I429" s="107">
        <f>IF(H429="SI",F429-G429,F429)</f>
        <v>7.58</v>
      </c>
      <c r="J429" s="280" t="s">
        <v>455</v>
      </c>
      <c r="K429" s="103">
        <v>2021</v>
      </c>
      <c r="L429" s="103">
        <v>4494</v>
      </c>
      <c r="M429" s="104" t="s">
        <v>874</v>
      </c>
      <c r="N429" s="103">
        <v>2</v>
      </c>
      <c r="O429" s="106" t="s">
        <v>120</v>
      </c>
      <c r="P429" s="103">
        <v>1010503</v>
      </c>
      <c r="Q429" s="103">
        <v>470</v>
      </c>
      <c r="R429" s="103">
        <v>25</v>
      </c>
      <c r="S429" s="103">
        <v>10</v>
      </c>
      <c r="T429" s="108">
        <v>2021</v>
      </c>
      <c r="U429" s="108">
        <v>121</v>
      </c>
      <c r="V429" s="108">
        <v>0</v>
      </c>
      <c r="W429" s="109" t="s">
        <v>896</v>
      </c>
      <c r="X429" s="103">
        <v>1238</v>
      </c>
      <c r="Y429" s="104" t="s">
        <v>896</v>
      </c>
      <c r="Z429" s="281" t="s">
        <v>898</v>
      </c>
      <c r="AA429" s="281" t="s">
        <v>896</v>
      </c>
      <c r="AB429" s="282">
        <f>AA429-Z429</f>
        <v>-26</v>
      </c>
      <c r="AC429" s="283">
        <f>IF(AE429="SI",0,I429)</f>
        <v>7.58</v>
      </c>
      <c r="AD429" s="284">
        <f>AC429*AB429</f>
        <v>-197.08</v>
      </c>
      <c r="AE429" s="285" t="s">
        <v>122</v>
      </c>
    </row>
    <row r="430" spans="1:31" ht="15">
      <c r="A430" s="103">
        <v>2021</v>
      </c>
      <c r="B430" s="103">
        <v>409</v>
      </c>
      <c r="C430" s="104" t="s">
        <v>896</v>
      </c>
      <c r="D430" s="279" t="s">
        <v>906</v>
      </c>
      <c r="E430" s="104" t="s">
        <v>890</v>
      </c>
      <c r="F430" s="107">
        <v>614.89</v>
      </c>
      <c r="G430" s="107">
        <v>110.88</v>
      </c>
      <c r="H430" s="102" t="s">
        <v>116</v>
      </c>
      <c r="I430" s="107">
        <f>IF(H430="SI",F430-G430,F430)</f>
        <v>504.01</v>
      </c>
      <c r="J430" s="280" t="s">
        <v>455</v>
      </c>
      <c r="K430" s="103">
        <v>2021</v>
      </c>
      <c r="L430" s="103">
        <v>4495</v>
      </c>
      <c r="M430" s="104" t="s">
        <v>874</v>
      </c>
      <c r="N430" s="103">
        <v>2</v>
      </c>
      <c r="O430" s="106" t="s">
        <v>120</v>
      </c>
      <c r="P430" s="103">
        <v>1080203</v>
      </c>
      <c r="Q430" s="103">
        <v>2890</v>
      </c>
      <c r="R430" s="103">
        <v>69</v>
      </c>
      <c r="S430" s="103">
        <v>1</v>
      </c>
      <c r="T430" s="108">
        <v>2021</v>
      </c>
      <c r="U430" s="108">
        <v>125</v>
      </c>
      <c r="V430" s="108">
        <v>0</v>
      </c>
      <c r="W430" s="109" t="s">
        <v>896</v>
      </c>
      <c r="X430" s="103">
        <v>1240</v>
      </c>
      <c r="Y430" s="104" t="s">
        <v>896</v>
      </c>
      <c r="Z430" s="281" t="s">
        <v>898</v>
      </c>
      <c r="AA430" s="281" t="s">
        <v>896</v>
      </c>
      <c r="AB430" s="282">
        <f>AA430-Z430</f>
        <v>-26</v>
      </c>
      <c r="AC430" s="283">
        <f>IF(AE430="SI",0,I430)</f>
        <v>504.01</v>
      </c>
      <c r="AD430" s="284">
        <f>AC430*AB430</f>
        <v>-13104.26</v>
      </c>
      <c r="AE430" s="285" t="s">
        <v>122</v>
      </c>
    </row>
    <row r="431" spans="1:31" ht="15">
      <c r="A431" s="103">
        <v>2021</v>
      </c>
      <c r="B431" s="103">
        <v>410</v>
      </c>
      <c r="C431" s="104" t="s">
        <v>896</v>
      </c>
      <c r="D431" s="279" t="s">
        <v>907</v>
      </c>
      <c r="E431" s="104" t="s">
        <v>890</v>
      </c>
      <c r="F431" s="107">
        <v>37.3</v>
      </c>
      <c r="G431" s="107">
        <v>6.73</v>
      </c>
      <c r="H431" s="102" t="s">
        <v>116</v>
      </c>
      <c r="I431" s="107">
        <f>IF(H431="SI",F431-G431,F431)</f>
        <v>30.569999999999997</v>
      </c>
      <c r="J431" s="280" t="s">
        <v>455</v>
      </c>
      <c r="K431" s="103">
        <v>2021</v>
      </c>
      <c r="L431" s="103">
        <v>4498</v>
      </c>
      <c r="M431" s="104" t="s">
        <v>874</v>
      </c>
      <c r="N431" s="103">
        <v>2</v>
      </c>
      <c r="O431" s="106" t="s">
        <v>120</v>
      </c>
      <c r="P431" s="103">
        <v>1010203</v>
      </c>
      <c r="Q431" s="103">
        <v>140</v>
      </c>
      <c r="R431" s="103">
        <v>22</v>
      </c>
      <c r="S431" s="103">
        <v>4</v>
      </c>
      <c r="T431" s="108">
        <v>2021</v>
      </c>
      <c r="U431" s="108">
        <v>123</v>
      </c>
      <c r="V431" s="108">
        <v>0</v>
      </c>
      <c r="W431" s="109" t="s">
        <v>896</v>
      </c>
      <c r="X431" s="103">
        <v>1231</v>
      </c>
      <c r="Y431" s="104" t="s">
        <v>896</v>
      </c>
      <c r="Z431" s="281" t="s">
        <v>898</v>
      </c>
      <c r="AA431" s="281" t="s">
        <v>896</v>
      </c>
      <c r="AB431" s="282">
        <f>AA431-Z431</f>
        <v>-26</v>
      </c>
      <c r="AC431" s="283">
        <f>IF(AE431="SI",0,I431)</f>
        <v>30.569999999999997</v>
      </c>
      <c r="AD431" s="284">
        <f>AC431*AB431</f>
        <v>-794.8199999999999</v>
      </c>
      <c r="AE431" s="285" t="s">
        <v>122</v>
      </c>
    </row>
    <row r="432" spans="1:31" ht="15">
      <c r="A432" s="103">
        <v>2021</v>
      </c>
      <c r="B432" s="103">
        <v>411</v>
      </c>
      <c r="C432" s="104" t="s">
        <v>896</v>
      </c>
      <c r="D432" s="279" t="s">
        <v>908</v>
      </c>
      <c r="E432" s="104" t="s">
        <v>890</v>
      </c>
      <c r="F432" s="107">
        <v>14.19</v>
      </c>
      <c r="G432" s="107">
        <v>2.56</v>
      </c>
      <c r="H432" s="102" t="s">
        <v>116</v>
      </c>
      <c r="I432" s="107">
        <f>IF(H432="SI",F432-G432,F432)</f>
        <v>11.629999999999999</v>
      </c>
      <c r="J432" s="280" t="s">
        <v>455</v>
      </c>
      <c r="K432" s="103">
        <v>2021</v>
      </c>
      <c r="L432" s="103">
        <v>4497</v>
      </c>
      <c r="M432" s="104" t="s">
        <v>874</v>
      </c>
      <c r="N432" s="103">
        <v>2</v>
      </c>
      <c r="O432" s="106" t="s">
        <v>120</v>
      </c>
      <c r="P432" s="103">
        <v>1010203</v>
      </c>
      <c r="Q432" s="103">
        <v>140</v>
      </c>
      <c r="R432" s="103">
        <v>22</v>
      </c>
      <c r="S432" s="103">
        <v>27</v>
      </c>
      <c r="T432" s="108">
        <v>2021</v>
      </c>
      <c r="U432" s="108">
        <v>124</v>
      </c>
      <c r="V432" s="108">
        <v>0</v>
      </c>
      <c r="W432" s="109" t="s">
        <v>896</v>
      </c>
      <c r="X432" s="103">
        <v>1237</v>
      </c>
      <c r="Y432" s="104" t="s">
        <v>896</v>
      </c>
      <c r="Z432" s="281" t="s">
        <v>898</v>
      </c>
      <c r="AA432" s="281" t="s">
        <v>896</v>
      </c>
      <c r="AB432" s="282">
        <f>AA432-Z432</f>
        <v>-26</v>
      </c>
      <c r="AC432" s="283">
        <f>IF(AE432="SI",0,I432)</f>
        <v>11.629999999999999</v>
      </c>
      <c r="AD432" s="284">
        <f>AC432*AB432</f>
        <v>-302.38</v>
      </c>
      <c r="AE432" s="285" t="s">
        <v>122</v>
      </c>
    </row>
    <row r="433" spans="1:31" ht="15">
      <c r="A433" s="103">
        <v>2021</v>
      </c>
      <c r="B433" s="103">
        <v>412</v>
      </c>
      <c r="C433" s="104" t="s">
        <v>909</v>
      </c>
      <c r="D433" s="279" t="s">
        <v>910</v>
      </c>
      <c r="E433" s="104" t="s">
        <v>874</v>
      </c>
      <c r="F433" s="107">
        <v>452.28</v>
      </c>
      <c r="G433" s="107">
        <v>81.56</v>
      </c>
      <c r="H433" s="102" t="s">
        <v>116</v>
      </c>
      <c r="I433" s="107">
        <f>IF(H433="SI",F433-G433,F433)</f>
        <v>370.71999999999997</v>
      </c>
      <c r="J433" s="280" t="s">
        <v>455</v>
      </c>
      <c r="K433" s="103">
        <v>2021</v>
      </c>
      <c r="L433" s="103">
        <v>4538</v>
      </c>
      <c r="M433" s="104" t="s">
        <v>896</v>
      </c>
      <c r="N433" s="103">
        <v>2</v>
      </c>
      <c r="O433" s="106" t="s">
        <v>120</v>
      </c>
      <c r="P433" s="103">
        <v>1010203</v>
      </c>
      <c r="Q433" s="103">
        <v>140</v>
      </c>
      <c r="R433" s="103">
        <v>22</v>
      </c>
      <c r="S433" s="103">
        <v>3</v>
      </c>
      <c r="T433" s="108">
        <v>2021</v>
      </c>
      <c r="U433" s="108">
        <v>120</v>
      </c>
      <c r="V433" s="108">
        <v>0</v>
      </c>
      <c r="W433" s="109" t="s">
        <v>119</v>
      </c>
      <c r="X433" s="103">
        <v>1256</v>
      </c>
      <c r="Y433" s="104" t="s">
        <v>896</v>
      </c>
      <c r="Z433" s="281" t="s">
        <v>911</v>
      </c>
      <c r="AA433" s="281" t="s">
        <v>896</v>
      </c>
      <c r="AB433" s="282">
        <f>AA433-Z433</f>
        <v>-30</v>
      </c>
      <c r="AC433" s="283">
        <f>IF(AE433="SI",0,I433)</f>
        <v>370.71999999999997</v>
      </c>
      <c r="AD433" s="284">
        <f>AC433*AB433</f>
        <v>-11121.599999999999</v>
      </c>
      <c r="AE433" s="285" t="s">
        <v>122</v>
      </c>
    </row>
    <row r="434" spans="1:31" ht="15">
      <c r="A434" s="103">
        <v>2021</v>
      </c>
      <c r="B434" s="103">
        <v>413</v>
      </c>
      <c r="C434" s="104" t="s">
        <v>909</v>
      </c>
      <c r="D434" s="279" t="s">
        <v>912</v>
      </c>
      <c r="E434" s="104" t="s">
        <v>820</v>
      </c>
      <c r="F434" s="107">
        <v>1534.16</v>
      </c>
      <c r="G434" s="107">
        <v>0</v>
      </c>
      <c r="H434" s="102" t="s">
        <v>122</v>
      </c>
      <c r="I434" s="107">
        <f>IF(H434="SI",F434-G434,F434)</f>
        <v>1534.16</v>
      </c>
      <c r="J434" s="280" t="s">
        <v>913</v>
      </c>
      <c r="K434" s="103">
        <v>2021</v>
      </c>
      <c r="L434" s="103">
        <v>4531</v>
      </c>
      <c r="M434" s="104" t="s">
        <v>854</v>
      </c>
      <c r="N434" s="103">
        <v>4</v>
      </c>
      <c r="O434" s="106" t="s">
        <v>173</v>
      </c>
      <c r="P434" s="103">
        <v>1010102</v>
      </c>
      <c r="Q434" s="103">
        <v>20</v>
      </c>
      <c r="R434" s="103">
        <v>57</v>
      </c>
      <c r="S434" s="103">
        <v>1</v>
      </c>
      <c r="T434" s="108">
        <v>2021</v>
      </c>
      <c r="U434" s="108">
        <v>414</v>
      </c>
      <c r="V434" s="108">
        <v>0</v>
      </c>
      <c r="W434" s="109" t="s">
        <v>119</v>
      </c>
      <c r="X434" s="103">
        <v>1259</v>
      </c>
      <c r="Y434" s="104" t="s">
        <v>896</v>
      </c>
      <c r="Z434" s="281" t="s">
        <v>914</v>
      </c>
      <c r="AA434" s="281" t="s">
        <v>896</v>
      </c>
      <c r="AB434" s="282">
        <f>AA434-Z434</f>
        <v>-29</v>
      </c>
      <c r="AC434" s="283">
        <f>IF(AE434="SI",0,I434)</f>
        <v>1534.16</v>
      </c>
      <c r="AD434" s="284">
        <f>AC434*AB434</f>
        <v>-44490.64</v>
      </c>
      <c r="AE434" s="285" t="s">
        <v>122</v>
      </c>
    </row>
    <row r="435" spans="1:31" ht="15">
      <c r="A435" s="103">
        <v>2021</v>
      </c>
      <c r="B435" s="103">
        <v>414</v>
      </c>
      <c r="C435" s="104" t="s">
        <v>909</v>
      </c>
      <c r="D435" s="279" t="s">
        <v>915</v>
      </c>
      <c r="E435" s="104" t="s">
        <v>839</v>
      </c>
      <c r="F435" s="107">
        <v>213.5</v>
      </c>
      <c r="G435" s="107">
        <v>38.5</v>
      </c>
      <c r="H435" s="102" t="s">
        <v>116</v>
      </c>
      <c r="I435" s="107">
        <f>IF(H435="SI",F435-G435,F435)</f>
        <v>175</v>
      </c>
      <c r="J435" s="280" t="s">
        <v>916</v>
      </c>
      <c r="K435" s="103">
        <v>2021</v>
      </c>
      <c r="L435" s="103">
        <v>4308</v>
      </c>
      <c r="M435" s="104" t="s">
        <v>869</v>
      </c>
      <c r="N435" s="103">
        <v>3</v>
      </c>
      <c r="O435" s="106" t="s">
        <v>246</v>
      </c>
      <c r="P435" s="103">
        <v>1010103</v>
      </c>
      <c r="Q435" s="103">
        <v>30</v>
      </c>
      <c r="R435" s="103">
        <v>10</v>
      </c>
      <c r="S435" s="103">
        <v>9</v>
      </c>
      <c r="T435" s="108">
        <v>2021</v>
      </c>
      <c r="U435" s="108">
        <v>417</v>
      </c>
      <c r="V435" s="108">
        <v>0</v>
      </c>
      <c r="W435" s="109" t="s">
        <v>119</v>
      </c>
      <c r="X435" s="103">
        <v>1261</v>
      </c>
      <c r="Y435" s="104" t="s">
        <v>909</v>
      </c>
      <c r="Z435" s="281" t="s">
        <v>870</v>
      </c>
      <c r="AA435" s="281" t="s">
        <v>909</v>
      </c>
      <c r="AB435" s="282">
        <f>AA435-Z435</f>
        <v>-10</v>
      </c>
      <c r="AC435" s="283">
        <f>IF(AE435="SI",0,I435)</f>
        <v>175</v>
      </c>
      <c r="AD435" s="284">
        <f>AC435*AB435</f>
        <v>-1750</v>
      </c>
      <c r="AE435" s="285" t="s">
        <v>122</v>
      </c>
    </row>
    <row r="436" spans="1:31" ht="15">
      <c r="A436" s="103">
        <v>2021</v>
      </c>
      <c r="B436" s="103">
        <v>415</v>
      </c>
      <c r="C436" s="104" t="s">
        <v>909</v>
      </c>
      <c r="D436" s="279" t="s">
        <v>917</v>
      </c>
      <c r="E436" s="104" t="s">
        <v>798</v>
      </c>
      <c r="F436" s="107">
        <v>1100</v>
      </c>
      <c r="G436" s="107">
        <v>198.36</v>
      </c>
      <c r="H436" s="102" t="s">
        <v>116</v>
      </c>
      <c r="I436" s="107">
        <f>IF(H436="SI",F436-G436,F436)</f>
        <v>901.64</v>
      </c>
      <c r="J436" s="280" t="s">
        <v>918</v>
      </c>
      <c r="K436" s="103">
        <v>2021</v>
      </c>
      <c r="L436" s="103">
        <v>3910</v>
      </c>
      <c r="M436" s="104" t="s">
        <v>776</v>
      </c>
      <c r="N436" s="103">
        <v>2</v>
      </c>
      <c r="O436" s="106" t="s">
        <v>120</v>
      </c>
      <c r="P436" s="103">
        <v>2010205</v>
      </c>
      <c r="Q436" s="103">
        <v>5870</v>
      </c>
      <c r="R436" s="103">
        <v>100</v>
      </c>
      <c r="S436" s="103">
        <v>2</v>
      </c>
      <c r="T436" s="108">
        <v>2021</v>
      </c>
      <c r="U436" s="108">
        <v>383</v>
      </c>
      <c r="V436" s="108">
        <v>0</v>
      </c>
      <c r="W436" s="109" t="s">
        <v>119</v>
      </c>
      <c r="X436" s="103">
        <v>1262</v>
      </c>
      <c r="Y436" s="104" t="s">
        <v>909</v>
      </c>
      <c r="Z436" s="281" t="s">
        <v>800</v>
      </c>
      <c r="AA436" s="281" t="s">
        <v>909</v>
      </c>
      <c r="AB436" s="282">
        <f>AA436-Z436</f>
        <v>23</v>
      </c>
      <c r="AC436" s="283">
        <f>IF(AE436="SI",0,I436)</f>
        <v>901.64</v>
      </c>
      <c r="AD436" s="284">
        <f>AC436*AB436</f>
        <v>20737.72</v>
      </c>
      <c r="AE436" s="285" t="s">
        <v>122</v>
      </c>
    </row>
    <row r="437" spans="1:31" ht="15">
      <c r="A437" s="103">
        <v>2021</v>
      </c>
      <c r="B437" s="103">
        <v>416</v>
      </c>
      <c r="C437" s="104" t="s">
        <v>909</v>
      </c>
      <c r="D437" s="279" t="s">
        <v>919</v>
      </c>
      <c r="E437" s="104" t="s">
        <v>857</v>
      </c>
      <c r="F437" s="107">
        <v>1534.14</v>
      </c>
      <c r="G437" s="107">
        <v>0</v>
      </c>
      <c r="H437" s="102" t="s">
        <v>122</v>
      </c>
      <c r="I437" s="107">
        <f>IF(H437="SI",F437-G437,F437)</f>
        <v>1534.14</v>
      </c>
      <c r="J437" s="280" t="s">
        <v>920</v>
      </c>
      <c r="K437" s="103">
        <v>2021</v>
      </c>
      <c r="L437" s="103">
        <v>4570</v>
      </c>
      <c r="M437" s="104" t="s">
        <v>909</v>
      </c>
      <c r="N437" s="103">
        <v>4</v>
      </c>
      <c r="O437" s="106" t="s">
        <v>173</v>
      </c>
      <c r="P437" s="103">
        <v>1010102</v>
      </c>
      <c r="Q437" s="103">
        <v>20</v>
      </c>
      <c r="R437" s="103">
        <v>57</v>
      </c>
      <c r="S437" s="103">
        <v>1</v>
      </c>
      <c r="T437" s="108">
        <v>2021</v>
      </c>
      <c r="U437" s="108">
        <v>411</v>
      </c>
      <c r="V437" s="108">
        <v>0</v>
      </c>
      <c r="W437" s="109" t="s">
        <v>119</v>
      </c>
      <c r="X437" s="103">
        <v>1265</v>
      </c>
      <c r="Y437" s="104" t="s">
        <v>909</v>
      </c>
      <c r="Z437" s="281" t="s">
        <v>921</v>
      </c>
      <c r="AA437" s="281" t="s">
        <v>909</v>
      </c>
      <c r="AB437" s="282">
        <f>AA437-Z437</f>
        <v>-30</v>
      </c>
      <c r="AC437" s="283">
        <f>IF(AE437="SI",0,I437)</f>
        <v>1534.14</v>
      </c>
      <c r="AD437" s="284">
        <f>AC437*AB437</f>
        <v>-46024.200000000004</v>
      </c>
      <c r="AE437" s="285" t="s">
        <v>122</v>
      </c>
    </row>
    <row r="438" spans="1:31" ht="15">
      <c r="A438" s="103">
        <v>2021</v>
      </c>
      <c r="B438" s="103">
        <v>417</v>
      </c>
      <c r="C438" s="104" t="s">
        <v>909</v>
      </c>
      <c r="D438" s="279" t="s">
        <v>663</v>
      </c>
      <c r="E438" s="104" t="s">
        <v>883</v>
      </c>
      <c r="F438" s="107">
        <v>60</v>
      </c>
      <c r="G438" s="107">
        <v>0</v>
      </c>
      <c r="H438" s="102" t="s">
        <v>122</v>
      </c>
      <c r="I438" s="107">
        <f>IF(H438="SI",F438-G438,F438)</f>
        <v>60</v>
      </c>
      <c r="J438" s="280" t="s">
        <v>119</v>
      </c>
      <c r="K438" s="103">
        <v>2021</v>
      </c>
      <c r="L438" s="103">
        <v>4437</v>
      </c>
      <c r="M438" s="104" t="s">
        <v>883</v>
      </c>
      <c r="N438" s="103">
        <v>4</v>
      </c>
      <c r="O438" s="106" t="s">
        <v>173</v>
      </c>
      <c r="P438" s="103">
        <v>1100403</v>
      </c>
      <c r="Q438" s="103">
        <v>4100</v>
      </c>
      <c r="R438" s="103">
        <v>74</v>
      </c>
      <c r="S438" s="103">
        <v>10</v>
      </c>
      <c r="T438" s="108">
        <v>2021</v>
      </c>
      <c r="U438" s="108">
        <v>520</v>
      </c>
      <c r="V438" s="108">
        <v>0</v>
      </c>
      <c r="W438" s="109" t="s">
        <v>119</v>
      </c>
      <c r="X438" s="103">
        <v>1266</v>
      </c>
      <c r="Y438" s="104" t="s">
        <v>909</v>
      </c>
      <c r="Z438" s="281" t="s">
        <v>884</v>
      </c>
      <c r="AA438" s="281" t="s">
        <v>909</v>
      </c>
      <c r="AB438" s="282">
        <f>AA438-Z438</f>
        <v>-19</v>
      </c>
      <c r="AC438" s="283">
        <f>IF(AE438="SI",0,I438)</f>
        <v>60</v>
      </c>
      <c r="AD438" s="284">
        <f>AC438*AB438</f>
        <v>-1140</v>
      </c>
      <c r="AE438" s="285" t="s">
        <v>122</v>
      </c>
    </row>
    <row r="439" spans="1:31" ht="15">
      <c r="A439" s="103">
        <v>2021</v>
      </c>
      <c r="B439" s="103">
        <v>418</v>
      </c>
      <c r="C439" s="104" t="s">
        <v>909</v>
      </c>
      <c r="D439" s="279" t="s">
        <v>922</v>
      </c>
      <c r="E439" s="104" t="s">
        <v>909</v>
      </c>
      <c r="F439" s="107">
        <v>84.79</v>
      </c>
      <c r="G439" s="107">
        <v>15.29</v>
      </c>
      <c r="H439" s="102" t="s">
        <v>116</v>
      </c>
      <c r="I439" s="107">
        <f>IF(H439="SI",F439-G439,F439)</f>
        <v>69.5</v>
      </c>
      <c r="J439" s="280" t="s">
        <v>923</v>
      </c>
      <c r="K439" s="103">
        <v>2021</v>
      </c>
      <c r="L439" s="103">
        <v>4555</v>
      </c>
      <c r="M439" s="104" t="s">
        <v>909</v>
      </c>
      <c r="N439" s="103">
        <v>5</v>
      </c>
      <c r="O439" s="106" t="s">
        <v>741</v>
      </c>
      <c r="P439" s="103">
        <v>1010703</v>
      </c>
      <c r="Q439" s="103">
        <v>690</v>
      </c>
      <c r="R439" s="103">
        <v>39</v>
      </c>
      <c r="S439" s="103">
        <v>4</v>
      </c>
      <c r="T439" s="108">
        <v>2021</v>
      </c>
      <c r="U439" s="108">
        <v>450</v>
      </c>
      <c r="V439" s="108">
        <v>0</v>
      </c>
      <c r="W439" s="109" t="s">
        <v>119</v>
      </c>
      <c r="X439" s="103">
        <v>1267</v>
      </c>
      <c r="Y439" s="104" t="s">
        <v>909</v>
      </c>
      <c r="Z439" s="281" t="s">
        <v>921</v>
      </c>
      <c r="AA439" s="281" t="s">
        <v>909</v>
      </c>
      <c r="AB439" s="282">
        <f>AA439-Z439</f>
        <v>-30</v>
      </c>
      <c r="AC439" s="283">
        <f>IF(AE439="SI",0,I439)</f>
        <v>69.5</v>
      </c>
      <c r="AD439" s="284">
        <f>AC439*AB439</f>
        <v>-2085</v>
      </c>
      <c r="AE439" s="285" t="s">
        <v>122</v>
      </c>
    </row>
    <row r="440" spans="1:31" ht="15">
      <c r="A440" s="103">
        <v>2021</v>
      </c>
      <c r="B440" s="103">
        <v>419</v>
      </c>
      <c r="C440" s="104" t="s">
        <v>835</v>
      </c>
      <c r="D440" s="279" t="s">
        <v>924</v>
      </c>
      <c r="E440" s="104" t="s">
        <v>866</v>
      </c>
      <c r="F440" s="107">
        <v>671</v>
      </c>
      <c r="G440" s="107">
        <v>121</v>
      </c>
      <c r="H440" s="102" t="s">
        <v>116</v>
      </c>
      <c r="I440" s="107">
        <f>IF(H440="SI",F440-G440,F440)</f>
        <v>550</v>
      </c>
      <c r="J440" s="280" t="s">
        <v>925</v>
      </c>
      <c r="K440" s="103">
        <v>2021</v>
      </c>
      <c r="L440" s="103">
        <v>4431</v>
      </c>
      <c r="M440" s="104" t="s">
        <v>883</v>
      </c>
      <c r="N440" s="103">
        <v>2</v>
      </c>
      <c r="O440" s="106" t="s">
        <v>120</v>
      </c>
      <c r="P440" s="103">
        <v>1010203</v>
      </c>
      <c r="Q440" s="103">
        <v>140</v>
      </c>
      <c r="R440" s="103">
        <v>22</v>
      </c>
      <c r="S440" s="103">
        <v>1</v>
      </c>
      <c r="T440" s="108">
        <v>2021</v>
      </c>
      <c r="U440" s="108">
        <v>266</v>
      </c>
      <c r="V440" s="108">
        <v>0</v>
      </c>
      <c r="W440" s="109" t="s">
        <v>119</v>
      </c>
      <c r="X440" s="103">
        <v>1268</v>
      </c>
      <c r="Y440" s="104" t="s">
        <v>835</v>
      </c>
      <c r="Z440" s="281" t="s">
        <v>884</v>
      </c>
      <c r="AA440" s="281" t="s">
        <v>835</v>
      </c>
      <c r="AB440" s="282">
        <f>AA440-Z440</f>
        <v>-18</v>
      </c>
      <c r="AC440" s="283">
        <f>IF(AE440="SI",0,I440)</f>
        <v>550</v>
      </c>
      <c r="AD440" s="284">
        <f>AC440*AB440</f>
        <v>-9900</v>
      </c>
      <c r="AE440" s="285" t="s">
        <v>122</v>
      </c>
    </row>
    <row r="441" spans="1:31" ht="15">
      <c r="A441" s="103">
        <v>2021</v>
      </c>
      <c r="B441" s="103">
        <v>420</v>
      </c>
      <c r="C441" s="104" t="s">
        <v>835</v>
      </c>
      <c r="D441" s="279" t="s">
        <v>240</v>
      </c>
      <c r="E441" s="104" t="s">
        <v>874</v>
      </c>
      <c r="F441" s="107">
        <v>768.6</v>
      </c>
      <c r="G441" s="107">
        <v>138.6</v>
      </c>
      <c r="H441" s="102" t="s">
        <v>122</v>
      </c>
      <c r="I441" s="107">
        <f>IF(H441="SI",F441-G441,F441)</f>
        <v>768.6</v>
      </c>
      <c r="J441" s="280" t="s">
        <v>926</v>
      </c>
      <c r="K441" s="103">
        <v>2021</v>
      </c>
      <c r="L441" s="103">
        <v>4537</v>
      </c>
      <c r="M441" s="104" t="s">
        <v>896</v>
      </c>
      <c r="N441" s="103">
        <v>2</v>
      </c>
      <c r="O441" s="106" t="s">
        <v>120</v>
      </c>
      <c r="P441" s="103">
        <v>2010606</v>
      </c>
      <c r="Q441" s="103">
        <v>6280</v>
      </c>
      <c r="R441" s="103">
        <v>102</v>
      </c>
      <c r="S441" s="103">
        <v>1</v>
      </c>
      <c r="T441" s="108">
        <v>2021</v>
      </c>
      <c r="U441" s="108">
        <v>487</v>
      </c>
      <c r="V441" s="108">
        <v>0</v>
      </c>
      <c r="W441" s="109" t="s">
        <v>119</v>
      </c>
      <c r="X441" s="103">
        <v>1269</v>
      </c>
      <c r="Y441" s="104" t="s">
        <v>835</v>
      </c>
      <c r="Z441" s="281" t="s">
        <v>911</v>
      </c>
      <c r="AA441" s="281" t="s">
        <v>835</v>
      </c>
      <c r="AB441" s="282">
        <f>AA441-Z441</f>
        <v>-28</v>
      </c>
      <c r="AC441" s="283">
        <f>IF(AE441="SI",0,I441)</f>
        <v>768.6</v>
      </c>
      <c r="AD441" s="284">
        <f>AC441*AB441</f>
        <v>-21520.8</v>
      </c>
      <c r="AE441" s="285" t="s">
        <v>122</v>
      </c>
    </row>
    <row r="442" spans="1:31" ht="15">
      <c r="A442" s="103">
        <v>2021</v>
      </c>
      <c r="B442" s="103">
        <v>421</v>
      </c>
      <c r="C442" s="104" t="s">
        <v>835</v>
      </c>
      <c r="D442" s="279" t="s">
        <v>927</v>
      </c>
      <c r="E442" s="104" t="s">
        <v>820</v>
      </c>
      <c r="F442" s="107">
        <v>1100</v>
      </c>
      <c r="G442" s="107">
        <v>198.36</v>
      </c>
      <c r="H442" s="102" t="s">
        <v>116</v>
      </c>
      <c r="I442" s="107">
        <f>IF(H442="SI",F442-G442,F442)</f>
        <v>901.64</v>
      </c>
      <c r="J442" s="280" t="s">
        <v>928</v>
      </c>
      <c r="K442" s="103">
        <v>2021</v>
      </c>
      <c r="L442" s="103">
        <v>4543</v>
      </c>
      <c r="M442" s="104" t="s">
        <v>909</v>
      </c>
      <c r="N442" s="103">
        <v>2</v>
      </c>
      <c r="O442" s="106" t="s">
        <v>120</v>
      </c>
      <c r="P442" s="103">
        <v>1090603</v>
      </c>
      <c r="Q442" s="103">
        <v>3660</v>
      </c>
      <c r="R442" s="103">
        <v>72</v>
      </c>
      <c r="S442" s="103">
        <v>1</v>
      </c>
      <c r="T442" s="108">
        <v>2021</v>
      </c>
      <c r="U442" s="108">
        <v>351</v>
      </c>
      <c r="V442" s="108">
        <v>0</v>
      </c>
      <c r="W442" s="109" t="s">
        <v>119</v>
      </c>
      <c r="X442" s="103">
        <v>1271</v>
      </c>
      <c r="Y442" s="104" t="s">
        <v>835</v>
      </c>
      <c r="Z442" s="281" t="s">
        <v>921</v>
      </c>
      <c r="AA442" s="281" t="s">
        <v>835</v>
      </c>
      <c r="AB442" s="282">
        <f>AA442-Z442</f>
        <v>-29</v>
      </c>
      <c r="AC442" s="283">
        <f>IF(AE442="SI",0,I442)</f>
        <v>901.64</v>
      </c>
      <c r="AD442" s="284">
        <f>AC442*AB442</f>
        <v>-26147.56</v>
      </c>
      <c r="AE442" s="285" t="s">
        <v>122</v>
      </c>
    </row>
    <row r="443" spans="1:31" ht="15">
      <c r="A443" s="103">
        <v>2021</v>
      </c>
      <c r="B443" s="103">
        <v>422</v>
      </c>
      <c r="C443" s="104" t="s">
        <v>835</v>
      </c>
      <c r="D443" s="279" t="s">
        <v>929</v>
      </c>
      <c r="E443" s="104" t="s">
        <v>820</v>
      </c>
      <c r="F443" s="107">
        <v>114.03</v>
      </c>
      <c r="G443" s="107">
        <v>10.36</v>
      </c>
      <c r="H443" s="102" t="s">
        <v>116</v>
      </c>
      <c r="I443" s="107">
        <f>IF(H443="SI",F443-G443,F443)</f>
        <v>103.67</v>
      </c>
      <c r="J443" s="280" t="s">
        <v>119</v>
      </c>
      <c r="K443" s="103">
        <v>2021</v>
      </c>
      <c r="L443" s="103">
        <v>4579</v>
      </c>
      <c r="M443" s="104" t="s">
        <v>909</v>
      </c>
      <c r="N443" s="103">
        <v>2</v>
      </c>
      <c r="O443" s="106" t="s">
        <v>120</v>
      </c>
      <c r="P443" s="103">
        <v>1010203</v>
      </c>
      <c r="Q443" s="103">
        <v>140</v>
      </c>
      <c r="R443" s="103">
        <v>22</v>
      </c>
      <c r="S443" s="103">
        <v>14</v>
      </c>
      <c r="T443" s="108">
        <v>2021</v>
      </c>
      <c r="U443" s="108">
        <v>244</v>
      </c>
      <c r="V443" s="108">
        <v>0</v>
      </c>
      <c r="W443" s="109" t="s">
        <v>909</v>
      </c>
      <c r="X443" s="103">
        <v>1272</v>
      </c>
      <c r="Y443" s="104" t="s">
        <v>835</v>
      </c>
      <c r="Z443" s="281" t="s">
        <v>921</v>
      </c>
      <c r="AA443" s="281" t="s">
        <v>835</v>
      </c>
      <c r="AB443" s="282">
        <f>AA443-Z443</f>
        <v>-29</v>
      </c>
      <c r="AC443" s="283">
        <f>IF(AE443="SI",0,I443)</f>
        <v>103.67</v>
      </c>
      <c r="AD443" s="284">
        <f>AC443*AB443</f>
        <v>-3006.43</v>
      </c>
      <c r="AE443" s="285" t="s">
        <v>122</v>
      </c>
    </row>
    <row r="444" spans="1:31" ht="15">
      <c r="A444" s="103">
        <v>2021</v>
      </c>
      <c r="B444" s="103">
        <v>422</v>
      </c>
      <c r="C444" s="104" t="s">
        <v>835</v>
      </c>
      <c r="D444" s="279" t="s">
        <v>929</v>
      </c>
      <c r="E444" s="104" t="s">
        <v>820</v>
      </c>
      <c r="F444" s="107">
        <v>129.87</v>
      </c>
      <c r="G444" s="107">
        <v>11.81</v>
      </c>
      <c r="H444" s="102" t="s">
        <v>116</v>
      </c>
      <c r="I444" s="107">
        <f>IF(H444="SI",F444-G444,F444)</f>
        <v>118.06</v>
      </c>
      <c r="J444" s="280" t="s">
        <v>455</v>
      </c>
      <c r="K444" s="103">
        <v>2021</v>
      </c>
      <c r="L444" s="103">
        <v>4579</v>
      </c>
      <c r="M444" s="104" t="s">
        <v>909</v>
      </c>
      <c r="N444" s="103">
        <v>2</v>
      </c>
      <c r="O444" s="106" t="s">
        <v>120</v>
      </c>
      <c r="P444" s="103">
        <v>1010503</v>
      </c>
      <c r="Q444" s="103">
        <v>470</v>
      </c>
      <c r="R444" s="103">
        <v>25</v>
      </c>
      <c r="S444" s="103">
        <v>10</v>
      </c>
      <c r="T444" s="108">
        <v>2021</v>
      </c>
      <c r="U444" s="108">
        <v>540</v>
      </c>
      <c r="V444" s="108">
        <v>0</v>
      </c>
      <c r="W444" s="109" t="s">
        <v>909</v>
      </c>
      <c r="X444" s="103">
        <v>1282</v>
      </c>
      <c r="Y444" s="104" t="s">
        <v>835</v>
      </c>
      <c r="Z444" s="281" t="s">
        <v>921</v>
      </c>
      <c r="AA444" s="281" t="s">
        <v>835</v>
      </c>
      <c r="AB444" s="282">
        <f>AA444-Z444</f>
        <v>-29</v>
      </c>
      <c r="AC444" s="283">
        <f>IF(AE444="SI",0,I444)</f>
        <v>118.06</v>
      </c>
      <c r="AD444" s="284">
        <f>AC444*AB444</f>
        <v>-3423.7400000000002</v>
      </c>
      <c r="AE444" s="285" t="s">
        <v>122</v>
      </c>
    </row>
    <row r="445" spans="1:31" ht="15">
      <c r="A445" s="103">
        <v>2021</v>
      </c>
      <c r="B445" s="103">
        <v>423</v>
      </c>
      <c r="C445" s="104" t="s">
        <v>835</v>
      </c>
      <c r="D445" s="279" t="s">
        <v>930</v>
      </c>
      <c r="E445" s="104" t="s">
        <v>820</v>
      </c>
      <c r="F445" s="107">
        <v>96.34</v>
      </c>
      <c r="G445" s="107">
        <v>8.76</v>
      </c>
      <c r="H445" s="102" t="s">
        <v>116</v>
      </c>
      <c r="I445" s="107">
        <f>IF(H445="SI",F445-G445,F445)</f>
        <v>87.58</v>
      </c>
      <c r="J445" s="280" t="s">
        <v>119</v>
      </c>
      <c r="K445" s="103">
        <v>2021</v>
      </c>
      <c r="L445" s="103">
        <v>4568</v>
      </c>
      <c r="M445" s="104" t="s">
        <v>909</v>
      </c>
      <c r="N445" s="103">
        <v>2</v>
      </c>
      <c r="O445" s="106" t="s">
        <v>120</v>
      </c>
      <c r="P445" s="103">
        <v>1010203</v>
      </c>
      <c r="Q445" s="103">
        <v>140</v>
      </c>
      <c r="R445" s="103">
        <v>22</v>
      </c>
      <c r="S445" s="103">
        <v>26</v>
      </c>
      <c r="T445" s="108">
        <v>2021</v>
      </c>
      <c r="U445" s="108">
        <v>251</v>
      </c>
      <c r="V445" s="108">
        <v>0</v>
      </c>
      <c r="W445" s="109" t="s">
        <v>909</v>
      </c>
      <c r="X445" s="103">
        <v>1280</v>
      </c>
      <c r="Y445" s="104" t="s">
        <v>835</v>
      </c>
      <c r="Z445" s="281" t="s">
        <v>921</v>
      </c>
      <c r="AA445" s="281" t="s">
        <v>835</v>
      </c>
      <c r="AB445" s="282">
        <f>AA445-Z445</f>
        <v>-29</v>
      </c>
      <c r="AC445" s="283">
        <f>IF(AE445="SI",0,I445)</f>
        <v>87.58</v>
      </c>
      <c r="AD445" s="284">
        <f>AC445*AB445</f>
        <v>-2539.82</v>
      </c>
      <c r="AE445" s="285" t="s">
        <v>122</v>
      </c>
    </row>
    <row r="446" spans="1:31" ht="15">
      <c r="A446" s="103">
        <v>2021</v>
      </c>
      <c r="B446" s="103">
        <v>424</v>
      </c>
      <c r="C446" s="104" t="s">
        <v>835</v>
      </c>
      <c r="D446" s="279" t="s">
        <v>931</v>
      </c>
      <c r="E446" s="104" t="s">
        <v>820</v>
      </c>
      <c r="F446" s="107">
        <v>56.71</v>
      </c>
      <c r="G446" s="107">
        <v>5.16</v>
      </c>
      <c r="H446" s="102" t="s">
        <v>116</v>
      </c>
      <c r="I446" s="107">
        <f>IF(H446="SI",F446-G446,F446)</f>
        <v>51.55</v>
      </c>
      <c r="J446" s="280" t="s">
        <v>119</v>
      </c>
      <c r="K446" s="103">
        <v>2021</v>
      </c>
      <c r="L446" s="103">
        <v>4558</v>
      </c>
      <c r="M446" s="104" t="s">
        <v>909</v>
      </c>
      <c r="N446" s="103">
        <v>2</v>
      </c>
      <c r="O446" s="106" t="s">
        <v>120</v>
      </c>
      <c r="P446" s="103">
        <v>1080103</v>
      </c>
      <c r="Q446" s="103">
        <v>2780</v>
      </c>
      <c r="R446" s="103">
        <v>66</v>
      </c>
      <c r="S446" s="103">
        <v>4</v>
      </c>
      <c r="T446" s="108">
        <v>2021</v>
      </c>
      <c r="U446" s="108">
        <v>250</v>
      </c>
      <c r="V446" s="108">
        <v>0</v>
      </c>
      <c r="W446" s="109" t="s">
        <v>909</v>
      </c>
      <c r="X446" s="103">
        <v>1284</v>
      </c>
      <c r="Y446" s="104" t="s">
        <v>835</v>
      </c>
      <c r="Z446" s="281" t="s">
        <v>921</v>
      </c>
      <c r="AA446" s="281" t="s">
        <v>835</v>
      </c>
      <c r="AB446" s="282">
        <f>AA446-Z446</f>
        <v>-29</v>
      </c>
      <c r="AC446" s="283">
        <f>IF(AE446="SI",0,I446)</f>
        <v>51.55</v>
      </c>
      <c r="AD446" s="284">
        <f>AC446*AB446</f>
        <v>-1494.9499999999998</v>
      </c>
      <c r="AE446" s="285" t="s">
        <v>122</v>
      </c>
    </row>
    <row r="447" spans="1:31" ht="15">
      <c r="A447" s="103">
        <v>2021</v>
      </c>
      <c r="B447" s="103">
        <v>425</v>
      </c>
      <c r="C447" s="104" t="s">
        <v>835</v>
      </c>
      <c r="D447" s="279" t="s">
        <v>932</v>
      </c>
      <c r="E447" s="104" t="s">
        <v>820</v>
      </c>
      <c r="F447" s="107">
        <v>89.89</v>
      </c>
      <c r="G447" s="107">
        <v>8.17</v>
      </c>
      <c r="H447" s="102" t="s">
        <v>116</v>
      </c>
      <c r="I447" s="107">
        <f>IF(H447="SI",F447-G447,F447)</f>
        <v>81.72</v>
      </c>
      <c r="J447" s="280" t="s">
        <v>119</v>
      </c>
      <c r="K447" s="103">
        <v>2021</v>
      </c>
      <c r="L447" s="103">
        <v>4560</v>
      </c>
      <c r="M447" s="104" t="s">
        <v>909</v>
      </c>
      <c r="N447" s="103">
        <v>2</v>
      </c>
      <c r="O447" s="106" t="s">
        <v>120</v>
      </c>
      <c r="P447" s="103">
        <v>1010203</v>
      </c>
      <c r="Q447" s="103">
        <v>140</v>
      </c>
      <c r="R447" s="103">
        <v>22</v>
      </c>
      <c r="S447" s="103">
        <v>26</v>
      </c>
      <c r="T447" s="108">
        <v>2021</v>
      </c>
      <c r="U447" s="108">
        <v>251</v>
      </c>
      <c r="V447" s="108">
        <v>0</v>
      </c>
      <c r="W447" s="109" t="s">
        <v>909</v>
      </c>
      <c r="X447" s="103">
        <v>1280</v>
      </c>
      <c r="Y447" s="104" t="s">
        <v>835</v>
      </c>
      <c r="Z447" s="281" t="s">
        <v>921</v>
      </c>
      <c r="AA447" s="281" t="s">
        <v>835</v>
      </c>
      <c r="AB447" s="282">
        <f>AA447-Z447</f>
        <v>-29</v>
      </c>
      <c r="AC447" s="283">
        <f>IF(AE447="SI",0,I447)</f>
        <v>81.72</v>
      </c>
      <c r="AD447" s="284">
        <f>AC447*AB447</f>
        <v>-2369.88</v>
      </c>
      <c r="AE447" s="285" t="s">
        <v>122</v>
      </c>
    </row>
    <row r="448" spans="1:31" ht="15">
      <c r="A448" s="103">
        <v>2021</v>
      </c>
      <c r="B448" s="103">
        <v>426</v>
      </c>
      <c r="C448" s="104" t="s">
        <v>835</v>
      </c>
      <c r="D448" s="279" t="s">
        <v>933</v>
      </c>
      <c r="E448" s="104" t="s">
        <v>820</v>
      </c>
      <c r="F448" s="107">
        <v>45.95</v>
      </c>
      <c r="G448" s="107">
        <v>4.18</v>
      </c>
      <c r="H448" s="102" t="s">
        <v>116</v>
      </c>
      <c r="I448" s="107">
        <f>IF(H448="SI",F448-G448,F448)</f>
        <v>41.77</v>
      </c>
      <c r="J448" s="280" t="s">
        <v>119</v>
      </c>
      <c r="K448" s="103">
        <v>2021</v>
      </c>
      <c r="L448" s="103">
        <v>4545</v>
      </c>
      <c r="M448" s="104" t="s">
        <v>909</v>
      </c>
      <c r="N448" s="103">
        <v>2</v>
      </c>
      <c r="O448" s="106" t="s">
        <v>120</v>
      </c>
      <c r="P448" s="103">
        <v>1010203</v>
      </c>
      <c r="Q448" s="103">
        <v>140</v>
      </c>
      <c r="R448" s="103">
        <v>22</v>
      </c>
      <c r="S448" s="103">
        <v>28</v>
      </c>
      <c r="T448" s="108">
        <v>2021</v>
      </c>
      <c r="U448" s="108">
        <v>262</v>
      </c>
      <c r="V448" s="108">
        <v>0</v>
      </c>
      <c r="W448" s="109" t="s">
        <v>909</v>
      </c>
      <c r="X448" s="103">
        <v>1281</v>
      </c>
      <c r="Y448" s="104" t="s">
        <v>835</v>
      </c>
      <c r="Z448" s="281" t="s">
        <v>921</v>
      </c>
      <c r="AA448" s="281" t="s">
        <v>835</v>
      </c>
      <c r="AB448" s="282">
        <f>AA448-Z448</f>
        <v>-29</v>
      </c>
      <c r="AC448" s="283">
        <f>IF(AE448="SI",0,I448)</f>
        <v>41.77</v>
      </c>
      <c r="AD448" s="284">
        <f>AC448*AB448</f>
        <v>-1211.3300000000002</v>
      </c>
      <c r="AE448" s="285" t="s">
        <v>122</v>
      </c>
    </row>
    <row r="449" spans="1:31" ht="15">
      <c r="A449" s="103">
        <v>2021</v>
      </c>
      <c r="B449" s="103">
        <v>427</v>
      </c>
      <c r="C449" s="104" t="s">
        <v>835</v>
      </c>
      <c r="D449" s="279" t="s">
        <v>934</v>
      </c>
      <c r="E449" s="104" t="s">
        <v>820</v>
      </c>
      <c r="F449" s="107">
        <v>39.08</v>
      </c>
      <c r="G449" s="107">
        <v>3.55</v>
      </c>
      <c r="H449" s="102" t="s">
        <v>116</v>
      </c>
      <c r="I449" s="107">
        <f>IF(H449="SI",F449-G449,F449)</f>
        <v>35.53</v>
      </c>
      <c r="J449" s="280" t="s">
        <v>119</v>
      </c>
      <c r="K449" s="103">
        <v>2021</v>
      </c>
      <c r="L449" s="103">
        <v>4541</v>
      </c>
      <c r="M449" s="104" t="s">
        <v>896</v>
      </c>
      <c r="N449" s="103">
        <v>2</v>
      </c>
      <c r="O449" s="106" t="s">
        <v>120</v>
      </c>
      <c r="P449" s="103">
        <v>1090403</v>
      </c>
      <c r="Q449" s="103">
        <v>3440</v>
      </c>
      <c r="R449" s="103">
        <v>70</v>
      </c>
      <c r="S449" s="103">
        <v>4</v>
      </c>
      <c r="T449" s="108">
        <v>2021</v>
      </c>
      <c r="U449" s="108">
        <v>252</v>
      </c>
      <c r="V449" s="108">
        <v>0</v>
      </c>
      <c r="W449" s="109" t="s">
        <v>909</v>
      </c>
      <c r="X449" s="103">
        <v>1285</v>
      </c>
      <c r="Y449" s="104" t="s">
        <v>835</v>
      </c>
      <c r="Z449" s="281" t="s">
        <v>911</v>
      </c>
      <c r="AA449" s="281" t="s">
        <v>835</v>
      </c>
      <c r="AB449" s="282">
        <f>AA449-Z449</f>
        <v>-28</v>
      </c>
      <c r="AC449" s="283">
        <f>IF(AE449="SI",0,I449)</f>
        <v>35.53</v>
      </c>
      <c r="AD449" s="284">
        <f>AC449*AB449</f>
        <v>-994.84</v>
      </c>
      <c r="AE449" s="285" t="s">
        <v>122</v>
      </c>
    </row>
    <row r="450" spans="1:31" ht="15">
      <c r="A450" s="103">
        <v>2021</v>
      </c>
      <c r="B450" s="103">
        <v>428</v>
      </c>
      <c r="C450" s="104" t="s">
        <v>835</v>
      </c>
      <c r="D450" s="279" t="s">
        <v>935</v>
      </c>
      <c r="E450" s="104" t="s">
        <v>820</v>
      </c>
      <c r="F450" s="107">
        <v>56.71</v>
      </c>
      <c r="G450" s="107">
        <v>5.16</v>
      </c>
      <c r="H450" s="102" t="s">
        <v>116</v>
      </c>
      <c r="I450" s="107">
        <f>IF(H450="SI",F450-G450,F450)</f>
        <v>51.55</v>
      </c>
      <c r="J450" s="280" t="s">
        <v>119</v>
      </c>
      <c r="K450" s="103">
        <v>2021</v>
      </c>
      <c r="L450" s="103">
        <v>4567</v>
      </c>
      <c r="M450" s="104" t="s">
        <v>909</v>
      </c>
      <c r="N450" s="103">
        <v>2</v>
      </c>
      <c r="O450" s="106" t="s">
        <v>120</v>
      </c>
      <c r="P450" s="103">
        <v>1010203</v>
      </c>
      <c r="Q450" s="103">
        <v>140</v>
      </c>
      <c r="R450" s="103">
        <v>22</v>
      </c>
      <c r="S450" s="103">
        <v>24</v>
      </c>
      <c r="T450" s="108">
        <v>2021</v>
      </c>
      <c r="U450" s="108">
        <v>253</v>
      </c>
      <c r="V450" s="108">
        <v>0</v>
      </c>
      <c r="W450" s="109" t="s">
        <v>909</v>
      </c>
      <c r="X450" s="103">
        <v>1279</v>
      </c>
      <c r="Y450" s="104" t="s">
        <v>835</v>
      </c>
      <c r="Z450" s="281" t="s">
        <v>921</v>
      </c>
      <c r="AA450" s="281" t="s">
        <v>835</v>
      </c>
      <c r="AB450" s="282">
        <f>AA450-Z450</f>
        <v>-29</v>
      </c>
      <c r="AC450" s="283">
        <f>IF(AE450="SI",0,I450)</f>
        <v>51.55</v>
      </c>
      <c r="AD450" s="284">
        <f>AC450*AB450</f>
        <v>-1494.9499999999998</v>
      </c>
      <c r="AE450" s="285" t="s">
        <v>122</v>
      </c>
    </row>
    <row r="451" spans="1:31" ht="15">
      <c r="A451" s="103">
        <v>2021</v>
      </c>
      <c r="B451" s="103">
        <v>429</v>
      </c>
      <c r="C451" s="104" t="s">
        <v>835</v>
      </c>
      <c r="D451" s="279" t="s">
        <v>936</v>
      </c>
      <c r="E451" s="104" t="s">
        <v>820</v>
      </c>
      <c r="F451" s="107">
        <v>60.93</v>
      </c>
      <c r="G451" s="107">
        <v>5.54</v>
      </c>
      <c r="H451" s="102" t="s">
        <v>116</v>
      </c>
      <c r="I451" s="107">
        <f>IF(H451="SI",F451-G451,F451)</f>
        <v>55.39</v>
      </c>
      <c r="J451" s="280" t="s">
        <v>119</v>
      </c>
      <c r="K451" s="103">
        <v>2021</v>
      </c>
      <c r="L451" s="103">
        <v>4566</v>
      </c>
      <c r="M451" s="104" t="s">
        <v>909</v>
      </c>
      <c r="N451" s="103">
        <v>2</v>
      </c>
      <c r="O451" s="106" t="s">
        <v>120</v>
      </c>
      <c r="P451" s="103">
        <v>1010203</v>
      </c>
      <c r="Q451" s="103">
        <v>140</v>
      </c>
      <c r="R451" s="103">
        <v>22</v>
      </c>
      <c r="S451" s="103">
        <v>16</v>
      </c>
      <c r="T451" s="108">
        <v>2021</v>
      </c>
      <c r="U451" s="108">
        <v>247</v>
      </c>
      <c r="V451" s="108">
        <v>0</v>
      </c>
      <c r="W451" s="109" t="s">
        <v>909</v>
      </c>
      <c r="X451" s="103">
        <v>1274</v>
      </c>
      <c r="Y451" s="104" t="s">
        <v>835</v>
      </c>
      <c r="Z451" s="281" t="s">
        <v>921</v>
      </c>
      <c r="AA451" s="281" t="s">
        <v>835</v>
      </c>
      <c r="AB451" s="282">
        <f>AA451-Z451</f>
        <v>-29</v>
      </c>
      <c r="AC451" s="283">
        <f>IF(AE451="SI",0,I451)</f>
        <v>55.39</v>
      </c>
      <c r="AD451" s="284">
        <f>AC451*AB451</f>
        <v>-1606.31</v>
      </c>
      <c r="AE451" s="285" t="s">
        <v>122</v>
      </c>
    </row>
    <row r="452" spans="1:31" ht="15">
      <c r="A452" s="103">
        <v>2021</v>
      </c>
      <c r="B452" s="103">
        <v>430</v>
      </c>
      <c r="C452" s="104" t="s">
        <v>835</v>
      </c>
      <c r="D452" s="279" t="s">
        <v>937</v>
      </c>
      <c r="E452" s="104" t="s">
        <v>820</v>
      </c>
      <c r="F452" s="107">
        <v>39.44</v>
      </c>
      <c r="G452" s="107">
        <v>3.59</v>
      </c>
      <c r="H452" s="102" t="s">
        <v>116</v>
      </c>
      <c r="I452" s="107">
        <f>IF(H452="SI",F452-G452,F452)</f>
        <v>35.849999999999994</v>
      </c>
      <c r="J452" s="280" t="s">
        <v>119</v>
      </c>
      <c r="K452" s="103">
        <v>2021</v>
      </c>
      <c r="L452" s="103">
        <v>4544</v>
      </c>
      <c r="M452" s="104" t="s">
        <v>909</v>
      </c>
      <c r="N452" s="103">
        <v>2</v>
      </c>
      <c r="O452" s="106" t="s">
        <v>120</v>
      </c>
      <c r="P452" s="103">
        <v>1080103</v>
      </c>
      <c r="Q452" s="103">
        <v>2780</v>
      </c>
      <c r="R452" s="103">
        <v>66</v>
      </c>
      <c r="S452" s="103">
        <v>4</v>
      </c>
      <c r="T452" s="108">
        <v>2021</v>
      </c>
      <c r="U452" s="108">
        <v>250</v>
      </c>
      <c r="V452" s="108">
        <v>0</v>
      </c>
      <c r="W452" s="109" t="s">
        <v>909</v>
      </c>
      <c r="X452" s="103">
        <v>1284</v>
      </c>
      <c r="Y452" s="104" t="s">
        <v>835</v>
      </c>
      <c r="Z452" s="281" t="s">
        <v>921</v>
      </c>
      <c r="AA452" s="281" t="s">
        <v>835</v>
      </c>
      <c r="AB452" s="282">
        <f>AA452-Z452</f>
        <v>-29</v>
      </c>
      <c r="AC452" s="283">
        <f>IF(AE452="SI",0,I452)</f>
        <v>35.849999999999994</v>
      </c>
      <c r="AD452" s="284">
        <f>AC452*AB452</f>
        <v>-1039.6499999999999</v>
      </c>
      <c r="AE452" s="285" t="s">
        <v>122</v>
      </c>
    </row>
    <row r="453" spans="1:31" ht="15">
      <c r="A453" s="103">
        <v>2021</v>
      </c>
      <c r="B453" s="103">
        <v>431</v>
      </c>
      <c r="C453" s="104" t="s">
        <v>835</v>
      </c>
      <c r="D453" s="279" t="s">
        <v>938</v>
      </c>
      <c r="E453" s="104" t="s">
        <v>820</v>
      </c>
      <c r="F453" s="107">
        <v>929.74</v>
      </c>
      <c r="G453" s="107">
        <v>84.52</v>
      </c>
      <c r="H453" s="102" t="s">
        <v>116</v>
      </c>
      <c r="I453" s="107">
        <f>IF(H453="SI",F453-G453,F453)</f>
        <v>845.22</v>
      </c>
      <c r="J453" s="280" t="s">
        <v>119</v>
      </c>
      <c r="K453" s="103">
        <v>2021</v>
      </c>
      <c r="L453" s="103">
        <v>4563</v>
      </c>
      <c r="M453" s="104" t="s">
        <v>909</v>
      </c>
      <c r="N453" s="103">
        <v>2</v>
      </c>
      <c r="O453" s="106" t="s">
        <v>120</v>
      </c>
      <c r="P453" s="103">
        <v>1010203</v>
      </c>
      <c r="Q453" s="103">
        <v>140</v>
      </c>
      <c r="R453" s="103">
        <v>22</v>
      </c>
      <c r="S453" s="103">
        <v>20</v>
      </c>
      <c r="T453" s="108">
        <v>2021</v>
      </c>
      <c r="U453" s="108">
        <v>259</v>
      </c>
      <c r="V453" s="108">
        <v>0</v>
      </c>
      <c r="W453" s="109" t="s">
        <v>909</v>
      </c>
      <c r="X453" s="103">
        <v>1278</v>
      </c>
      <c r="Y453" s="104" t="s">
        <v>835</v>
      </c>
      <c r="Z453" s="281" t="s">
        <v>921</v>
      </c>
      <c r="AA453" s="281" t="s">
        <v>835</v>
      </c>
      <c r="AB453" s="282">
        <f>AA453-Z453</f>
        <v>-29</v>
      </c>
      <c r="AC453" s="283">
        <f>IF(AE453="SI",0,I453)</f>
        <v>845.22</v>
      </c>
      <c r="AD453" s="284">
        <f>AC453*AB453</f>
        <v>-24511.38</v>
      </c>
      <c r="AE453" s="285" t="s">
        <v>122</v>
      </c>
    </row>
    <row r="454" spans="1:31" ht="15">
      <c r="A454" s="103">
        <v>2021</v>
      </c>
      <c r="B454" s="103">
        <v>431</v>
      </c>
      <c r="C454" s="104" t="s">
        <v>835</v>
      </c>
      <c r="D454" s="279" t="s">
        <v>938</v>
      </c>
      <c r="E454" s="104" t="s">
        <v>820</v>
      </c>
      <c r="F454" s="107">
        <v>9.17</v>
      </c>
      <c r="G454" s="107">
        <v>0.84</v>
      </c>
      <c r="H454" s="102" t="s">
        <v>116</v>
      </c>
      <c r="I454" s="107">
        <f>IF(H454="SI",F454-G454,F454)</f>
        <v>8.33</v>
      </c>
      <c r="J454" s="280" t="s">
        <v>455</v>
      </c>
      <c r="K454" s="103">
        <v>2021</v>
      </c>
      <c r="L454" s="103">
        <v>4563</v>
      </c>
      <c r="M454" s="104" t="s">
        <v>909</v>
      </c>
      <c r="N454" s="103">
        <v>2</v>
      </c>
      <c r="O454" s="106" t="s">
        <v>120</v>
      </c>
      <c r="P454" s="103">
        <v>1010503</v>
      </c>
      <c r="Q454" s="103">
        <v>470</v>
      </c>
      <c r="R454" s="103">
        <v>25</v>
      </c>
      <c r="S454" s="103">
        <v>10</v>
      </c>
      <c r="T454" s="108">
        <v>2021</v>
      </c>
      <c r="U454" s="108">
        <v>540</v>
      </c>
      <c r="V454" s="108">
        <v>0</v>
      </c>
      <c r="W454" s="109" t="s">
        <v>909</v>
      </c>
      <c r="X454" s="103">
        <v>1282</v>
      </c>
      <c r="Y454" s="104" t="s">
        <v>835</v>
      </c>
      <c r="Z454" s="281" t="s">
        <v>921</v>
      </c>
      <c r="AA454" s="281" t="s">
        <v>835</v>
      </c>
      <c r="AB454" s="282">
        <f>AA454-Z454</f>
        <v>-29</v>
      </c>
      <c r="AC454" s="283">
        <f>IF(AE454="SI",0,I454)</f>
        <v>8.33</v>
      </c>
      <c r="AD454" s="284">
        <f>AC454*AB454</f>
        <v>-241.57</v>
      </c>
      <c r="AE454" s="285" t="s">
        <v>122</v>
      </c>
    </row>
    <row r="455" spans="1:31" ht="15">
      <c r="A455" s="103">
        <v>2021</v>
      </c>
      <c r="B455" s="103">
        <v>432</v>
      </c>
      <c r="C455" s="104" t="s">
        <v>835</v>
      </c>
      <c r="D455" s="279" t="s">
        <v>939</v>
      </c>
      <c r="E455" s="104" t="s">
        <v>820</v>
      </c>
      <c r="F455" s="107">
        <v>56.71</v>
      </c>
      <c r="G455" s="107">
        <v>5.16</v>
      </c>
      <c r="H455" s="102" t="s">
        <v>116</v>
      </c>
      <c r="I455" s="107">
        <f>IF(H455="SI",F455-G455,F455)</f>
        <v>51.55</v>
      </c>
      <c r="J455" s="280" t="s">
        <v>119</v>
      </c>
      <c r="K455" s="103">
        <v>2021</v>
      </c>
      <c r="L455" s="103">
        <v>4565</v>
      </c>
      <c r="M455" s="104" t="s">
        <v>909</v>
      </c>
      <c r="N455" s="103">
        <v>2</v>
      </c>
      <c r="O455" s="106" t="s">
        <v>120</v>
      </c>
      <c r="P455" s="103">
        <v>1010203</v>
      </c>
      <c r="Q455" s="103">
        <v>140</v>
      </c>
      <c r="R455" s="103">
        <v>22</v>
      </c>
      <c r="S455" s="103">
        <v>18</v>
      </c>
      <c r="T455" s="108">
        <v>2021</v>
      </c>
      <c r="U455" s="108">
        <v>246</v>
      </c>
      <c r="V455" s="108">
        <v>0</v>
      </c>
      <c r="W455" s="109" t="s">
        <v>909</v>
      </c>
      <c r="X455" s="103">
        <v>1276</v>
      </c>
      <c r="Y455" s="104" t="s">
        <v>835</v>
      </c>
      <c r="Z455" s="281" t="s">
        <v>921</v>
      </c>
      <c r="AA455" s="281" t="s">
        <v>835</v>
      </c>
      <c r="AB455" s="282">
        <f>AA455-Z455</f>
        <v>-29</v>
      </c>
      <c r="AC455" s="283">
        <f>IF(AE455="SI",0,I455)</f>
        <v>51.55</v>
      </c>
      <c r="AD455" s="284">
        <f>AC455*AB455</f>
        <v>-1494.9499999999998</v>
      </c>
      <c r="AE455" s="285" t="s">
        <v>122</v>
      </c>
    </row>
    <row r="456" spans="1:31" ht="15">
      <c r="A456" s="103">
        <v>2021</v>
      </c>
      <c r="B456" s="103">
        <v>433</v>
      </c>
      <c r="C456" s="104" t="s">
        <v>835</v>
      </c>
      <c r="D456" s="279" t="s">
        <v>940</v>
      </c>
      <c r="E456" s="104" t="s">
        <v>820</v>
      </c>
      <c r="F456" s="107">
        <v>116.86</v>
      </c>
      <c r="G456" s="107">
        <v>10.62</v>
      </c>
      <c r="H456" s="102" t="s">
        <v>116</v>
      </c>
      <c r="I456" s="107">
        <f>IF(H456="SI",F456-G456,F456)</f>
        <v>106.24</v>
      </c>
      <c r="J456" s="280" t="s">
        <v>119</v>
      </c>
      <c r="K456" s="103">
        <v>2021</v>
      </c>
      <c r="L456" s="103">
        <v>4536</v>
      </c>
      <c r="M456" s="104" t="s">
        <v>896</v>
      </c>
      <c r="N456" s="103">
        <v>2</v>
      </c>
      <c r="O456" s="106" t="s">
        <v>120</v>
      </c>
      <c r="P456" s="103">
        <v>1010203</v>
      </c>
      <c r="Q456" s="103">
        <v>140</v>
      </c>
      <c r="R456" s="103">
        <v>22</v>
      </c>
      <c r="S456" s="103">
        <v>15</v>
      </c>
      <c r="T456" s="108">
        <v>2021</v>
      </c>
      <c r="U456" s="108">
        <v>245</v>
      </c>
      <c r="V456" s="108">
        <v>0</v>
      </c>
      <c r="W456" s="109" t="s">
        <v>909</v>
      </c>
      <c r="X456" s="103">
        <v>1273</v>
      </c>
      <c r="Y456" s="104" t="s">
        <v>835</v>
      </c>
      <c r="Z456" s="281" t="s">
        <v>911</v>
      </c>
      <c r="AA456" s="281" t="s">
        <v>835</v>
      </c>
      <c r="AB456" s="282">
        <f>AA456-Z456</f>
        <v>-28</v>
      </c>
      <c r="AC456" s="283">
        <f>IF(AE456="SI",0,I456)</f>
        <v>106.24</v>
      </c>
      <c r="AD456" s="284">
        <f>AC456*AB456</f>
        <v>-2974.72</v>
      </c>
      <c r="AE456" s="285" t="s">
        <v>122</v>
      </c>
    </row>
    <row r="457" spans="1:31" ht="15">
      <c r="A457" s="103">
        <v>2021</v>
      </c>
      <c r="B457" s="103">
        <v>434</v>
      </c>
      <c r="C457" s="104" t="s">
        <v>835</v>
      </c>
      <c r="D457" s="279" t="s">
        <v>941</v>
      </c>
      <c r="E457" s="104" t="s">
        <v>820</v>
      </c>
      <c r="F457" s="107">
        <v>38.4</v>
      </c>
      <c r="G457" s="107">
        <v>3.49</v>
      </c>
      <c r="H457" s="102" t="s">
        <v>116</v>
      </c>
      <c r="I457" s="107">
        <f>IF(H457="SI",F457-G457,F457)</f>
        <v>34.91</v>
      </c>
      <c r="J457" s="280" t="s">
        <v>119</v>
      </c>
      <c r="K457" s="103">
        <v>2021</v>
      </c>
      <c r="L457" s="103">
        <v>4547</v>
      </c>
      <c r="M457" s="104" t="s">
        <v>909</v>
      </c>
      <c r="N457" s="103">
        <v>2</v>
      </c>
      <c r="O457" s="106" t="s">
        <v>120</v>
      </c>
      <c r="P457" s="103">
        <v>1010203</v>
      </c>
      <c r="Q457" s="103">
        <v>140</v>
      </c>
      <c r="R457" s="103">
        <v>22</v>
      </c>
      <c r="S457" s="103">
        <v>15</v>
      </c>
      <c r="T457" s="108">
        <v>2021</v>
      </c>
      <c r="U457" s="108">
        <v>245</v>
      </c>
      <c r="V457" s="108">
        <v>0</v>
      </c>
      <c r="W457" s="109" t="s">
        <v>909</v>
      </c>
      <c r="X457" s="103">
        <v>1273</v>
      </c>
      <c r="Y457" s="104" t="s">
        <v>835</v>
      </c>
      <c r="Z457" s="281" t="s">
        <v>921</v>
      </c>
      <c r="AA457" s="281" t="s">
        <v>835</v>
      </c>
      <c r="AB457" s="282">
        <f>AA457-Z457</f>
        <v>-29</v>
      </c>
      <c r="AC457" s="283">
        <f>IF(AE457="SI",0,I457)</f>
        <v>34.91</v>
      </c>
      <c r="AD457" s="284">
        <f>AC457*AB457</f>
        <v>-1012.3899999999999</v>
      </c>
      <c r="AE457" s="285" t="s">
        <v>122</v>
      </c>
    </row>
    <row r="458" spans="1:31" ht="15">
      <c r="A458" s="103">
        <v>2021</v>
      </c>
      <c r="B458" s="103">
        <v>435</v>
      </c>
      <c r="C458" s="104" t="s">
        <v>835</v>
      </c>
      <c r="D458" s="279" t="s">
        <v>942</v>
      </c>
      <c r="E458" s="104" t="s">
        <v>820</v>
      </c>
      <c r="F458" s="107">
        <v>240.15</v>
      </c>
      <c r="G458" s="107">
        <v>21.83</v>
      </c>
      <c r="H458" s="102" t="s">
        <v>116</v>
      </c>
      <c r="I458" s="107">
        <f>IF(H458="SI",F458-G458,F458)</f>
        <v>218.32</v>
      </c>
      <c r="J458" s="280" t="s">
        <v>119</v>
      </c>
      <c r="K458" s="103">
        <v>2021</v>
      </c>
      <c r="L458" s="103">
        <v>4546</v>
      </c>
      <c r="M458" s="104" t="s">
        <v>909</v>
      </c>
      <c r="N458" s="103">
        <v>2</v>
      </c>
      <c r="O458" s="106" t="s">
        <v>120</v>
      </c>
      <c r="P458" s="103">
        <v>1010203</v>
      </c>
      <c r="Q458" s="103">
        <v>140</v>
      </c>
      <c r="R458" s="103">
        <v>22</v>
      </c>
      <c r="S458" s="103">
        <v>17</v>
      </c>
      <c r="T458" s="108">
        <v>2021</v>
      </c>
      <c r="U458" s="108">
        <v>248</v>
      </c>
      <c r="V458" s="108">
        <v>0</v>
      </c>
      <c r="W458" s="109" t="s">
        <v>909</v>
      </c>
      <c r="X458" s="103">
        <v>1275</v>
      </c>
      <c r="Y458" s="104" t="s">
        <v>835</v>
      </c>
      <c r="Z458" s="281" t="s">
        <v>921</v>
      </c>
      <c r="AA458" s="281" t="s">
        <v>835</v>
      </c>
      <c r="AB458" s="282">
        <f>AA458-Z458</f>
        <v>-29</v>
      </c>
      <c r="AC458" s="283">
        <f>IF(AE458="SI",0,I458)</f>
        <v>218.32</v>
      </c>
      <c r="AD458" s="284">
        <f>AC458*AB458</f>
        <v>-6331.28</v>
      </c>
      <c r="AE458" s="285" t="s">
        <v>122</v>
      </c>
    </row>
    <row r="459" spans="1:31" ht="15">
      <c r="A459" s="103">
        <v>2021</v>
      </c>
      <c r="B459" s="103">
        <v>436</v>
      </c>
      <c r="C459" s="104" t="s">
        <v>835</v>
      </c>
      <c r="D459" s="279" t="s">
        <v>943</v>
      </c>
      <c r="E459" s="104" t="s">
        <v>820</v>
      </c>
      <c r="F459" s="107">
        <v>40.12</v>
      </c>
      <c r="G459" s="107">
        <v>3.65</v>
      </c>
      <c r="H459" s="102" t="s">
        <v>116</v>
      </c>
      <c r="I459" s="107">
        <f>IF(H459="SI",F459-G459,F459)</f>
        <v>36.47</v>
      </c>
      <c r="J459" s="280" t="s">
        <v>119</v>
      </c>
      <c r="K459" s="103">
        <v>2021</v>
      </c>
      <c r="L459" s="103">
        <v>4564</v>
      </c>
      <c r="M459" s="104" t="s">
        <v>909</v>
      </c>
      <c r="N459" s="103">
        <v>2</v>
      </c>
      <c r="O459" s="106" t="s">
        <v>120</v>
      </c>
      <c r="P459" s="103">
        <v>1090403</v>
      </c>
      <c r="Q459" s="103">
        <v>3440</v>
      </c>
      <c r="R459" s="103">
        <v>70</v>
      </c>
      <c r="S459" s="103">
        <v>4</v>
      </c>
      <c r="T459" s="108">
        <v>2021</v>
      </c>
      <c r="U459" s="108">
        <v>252</v>
      </c>
      <c r="V459" s="108">
        <v>0</v>
      </c>
      <c r="W459" s="109" t="s">
        <v>909</v>
      </c>
      <c r="X459" s="103">
        <v>1285</v>
      </c>
      <c r="Y459" s="104" t="s">
        <v>835</v>
      </c>
      <c r="Z459" s="281" t="s">
        <v>921</v>
      </c>
      <c r="AA459" s="281" t="s">
        <v>835</v>
      </c>
      <c r="AB459" s="282">
        <f>AA459-Z459</f>
        <v>-29</v>
      </c>
      <c r="AC459" s="283">
        <f>IF(AE459="SI",0,I459)</f>
        <v>36.47</v>
      </c>
      <c r="AD459" s="284">
        <f>AC459*AB459</f>
        <v>-1057.6299999999999</v>
      </c>
      <c r="AE459" s="285" t="s">
        <v>122</v>
      </c>
    </row>
    <row r="460" spans="1:31" ht="15">
      <c r="A460" s="103">
        <v>2021</v>
      </c>
      <c r="B460" s="103">
        <v>437</v>
      </c>
      <c r="C460" s="104" t="s">
        <v>835</v>
      </c>
      <c r="D460" s="279" t="s">
        <v>944</v>
      </c>
      <c r="E460" s="104" t="s">
        <v>820</v>
      </c>
      <c r="F460" s="107">
        <v>57.21</v>
      </c>
      <c r="G460" s="107">
        <v>5.2</v>
      </c>
      <c r="H460" s="102" t="s">
        <v>116</v>
      </c>
      <c r="I460" s="107">
        <f>IF(H460="SI",F460-G460,F460)</f>
        <v>52.01</v>
      </c>
      <c r="J460" s="280" t="s">
        <v>119</v>
      </c>
      <c r="K460" s="103">
        <v>2021</v>
      </c>
      <c r="L460" s="103">
        <v>4539</v>
      </c>
      <c r="M460" s="104" t="s">
        <v>896</v>
      </c>
      <c r="N460" s="103">
        <v>2</v>
      </c>
      <c r="O460" s="106" t="s">
        <v>120</v>
      </c>
      <c r="P460" s="103">
        <v>1010203</v>
      </c>
      <c r="Q460" s="103">
        <v>140</v>
      </c>
      <c r="R460" s="103">
        <v>22</v>
      </c>
      <c r="S460" s="103">
        <v>15</v>
      </c>
      <c r="T460" s="108">
        <v>2021</v>
      </c>
      <c r="U460" s="108">
        <v>245</v>
      </c>
      <c r="V460" s="108">
        <v>0</v>
      </c>
      <c r="W460" s="109" t="s">
        <v>909</v>
      </c>
      <c r="X460" s="103">
        <v>1273</v>
      </c>
      <c r="Y460" s="104" t="s">
        <v>835</v>
      </c>
      <c r="Z460" s="281" t="s">
        <v>911</v>
      </c>
      <c r="AA460" s="281" t="s">
        <v>835</v>
      </c>
      <c r="AB460" s="282">
        <f>AA460-Z460</f>
        <v>-28</v>
      </c>
      <c r="AC460" s="283">
        <f>IF(AE460="SI",0,I460)</f>
        <v>52.01</v>
      </c>
      <c r="AD460" s="284">
        <f>AC460*AB460</f>
        <v>-1456.28</v>
      </c>
      <c r="AE460" s="285" t="s">
        <v>122</v>
      </c>
    </row>
    <row r="461" spans="1:31" ht="15">
      <c r="A461" s="103">
        <v>2021</v>
      </c>
      <c r="B461" s="103">
        <v>438</v>
      </c>
      <c r="C461" s="104" t="s">
        <v>835</v>
      </c>
      <c r="D461" s="279" t="s">
        <v>945</v>
      </c>
      <c r="E461" s="104" t="s">
        <v>820</v>
      </c>
      <c r="F461" s="107">
        <v>468.7</v>
      </c>
      <c r="G461" s="107">
        <v>42.61</v>
      </c>
      <c r="H461" s="102" t="s">
        <v>116</v>
      </c>
      <c r="I461" s="107">
        <f>IF(H461="SI",F461-G461,F461)</f>
        <v>426.09</v>
      </c>
      <c r="J461" s="280" t="s">
        <v>119</v>
      </c>
      <c r="K461" s="103">
        <v>2021</v>
      </c>
      <c r="L461" s="103">
        <v>4561</v>
      </c>
      <c r="M461" s="104" t="s">
        <v>909</v>
      </c>
      <c r="N461" s="103">
        <v>2</v>
      </c>
      <c r="O461" s="106" t="s">
        <v>120</v>
      </c>
      <c r="P461" s="103">
        <v>1040103</v>
      </c>
      <c r="Q461" s="103">
        <v>1460</v>
      </c>
      <c r="R461" s="103">
        <v>49</v>
      </c>
      <c r="S461" s="103">
        <v>9</v>
      </c>
      <c r="T461" s="108">
        <v>2021</v>
      </c>
      <c r="U461" s="108">
        <v>258</v>
      </c>
      <c r="V461" s="108">
        <v>0</v>
      </c>
      <c r="W461" s="109" t="s">
        <v>909</v>
      </c>
      <c r="X461" s="103">
        <v>1283</v>
      </c>
      <c r="Y461" s="104" t="s">
        <v>835</v>
      </c>
      <c r="Z461" s="281" t="s">
        <v>921</v>
      </c>
      <c r="AA461" s="281" t="s">
        <v>835</v>
      </c>
      <c r="AB461" s="282">
        <f>AA461-Z461</f>
        <v>-29</v>
      </c>
      <c r="AC461" s="283">
        <f>IF(AE461="SI",0,I461)</f>
        <v>426.09</v>
      </c>
      <c r="AD461" s="284">
        <f>AC461*AB461</f>
        <v>-12356.609999999999</v>
      </c>
      <c r="AE461" s="285" t="s">
        <v>122</v>
      </c>
    </row>
    <row r="462" spans="1:31" ht="15">
      <c r="A462" s="103">
        <v>2021</v>
      </c>
      <c r="B462" s="103">
        <v>439</v>
      </c>
      <c r="C462" s="104" t="s">
        <v>835</v>
      </c>
      <c r="D462" s="279" t="s">
        <v>946</v>
      </c>
      <c r="E462" s="104" t="s">
        <v>820</v>
      </c>
      <c r="F462" s="107">
        <v>59.93</v>
      </c>
      <c r="G462" s="107">
        <v>5.45</v>
      </c>
      <c r="H462" s="102" t="s">
        <v>116</v>
      </c>
      <c r="I462" s="107">
        <f>IF(H462="SI",F462-G462,F462)</f>
        <v>54.48</v>
      </c>
      <c r="J462" s="280" t="s">
        <v>119</v>
      </c>
      <c r="K462" s="103">
        <v>2021</v>
      </c>
      <c r="L462" s="103">
        <v>4562</v>
      </c>
      <c r="M462" s="104" t="s">
        <v>909</v>
      </c>
      <c r="N462" s="103">
        <v>2</v>
      </c>
      <c r="O462" s="106" t="s">
        <v>120</v>
      </c>
      <c r="P462" s="103">
        <v>1010203</v>
      </c>
      <c r="Q462" s="103">
        <v>140</v>
      </c>
      <c r="R462" s="103">
        <v>22</v>
      </c>
      <c r="S462" s="103">
        <v>19</v>
      </c>
      <c r="T462" s="108">
        <v>2021</v>
      </c>
      <c r="U462" s="108">
        <v>249</v>
      </c>
      <c r="V462" s="108">
        <v>0</v>
      </c>
      <c r="W462" s="109" t="s">
        <v>909</v>
      </c>
      <c r="X462" s="103">
        <v>1277</v>
      </c>
      <c r="Y462" s="104" t="s">
        <v>835</v>
      </c>
      <c r="Z462" s="281" t="s">
        <v>921</v>
      </c>
      <c r="AA462" s="281" t="s">
        <v>835</v>
      </c>
      <c r="AB462" s="282">
        <f>AA462-Z462</f>
        <v>-29</v>
      </c>
      <c r="AC462" s="283">
        <f>IF(AE462="SI",0,I462)</f>
        <v>54.48</v>
      </c>
      <c r="AD462" s="284">
        <f>AC462*AB462</f>
        <v>-1579.9199999999998</v>
      </c>
      <c r="AE462" s="285" t="s">
        <v>122</v>
      </c>
    </row>
    <row r="463" spans="1:31" ht="15">
      <c r="A463" s="103">
        <v>2021</v>
      </c>
      <c r="B463" s="103">
        <v>440</v>
      </c>
      <c r="C463" s="104" t="s">
        <v>947</v>
      </c>
      <c r="D463" s="279" t="s">
        <v>948</v>
      </c>
      <c r="E463" s="104" t="s">
        <v>949</v>
      </c>
      <c r="F463" s="107">
        <v>100</v>
      </c>
      <c r="G463" s="107">
        <v>0</v>
      </c>
      <c r="H463" s="102" t="s">
        <v>122</v>
      </c>
      <c r="I463" s="107">
        <f>IF(H463="SI",F463-G463,F463)</f>
        <v>100</v>
      </c>
      <c r="J463" s="280" t="s">
        <v>950</v>
      </c>
      <c r="K463" s="103">
        <v>2021</v>
      </c>
      <c r="L463" s="103">
        <v>4639</v>
      </c>
      <c r="M463" s="104" t="s">
        <v>847</v>
      </c>
      <c r="N463" s="103">
        <v>3</v>
      </c>
      <c r="O463" s="106" t="s">
        <v>246</v>
      </c>
      <c r="P463" s="103">
        <v>1010303</v>
      </c>
      <c r="Q463" s="103">
        <v>250</v>
      </c>
      <c r="R463" s="103">
        <v>27</v>
      </c>
      <c r="S463" s="103">
        <v>2</v>
      </c>
      <c r="T463" s="108">
        <v>2021</v>
      </c>
      <c r="U463" s="108">
        <v>448</v>
      </c>
      <c r="V463" s="108">
        <v>0</v>
      </c>
      <c r="W463" s="109" t="s">
        <v>119</v>
      </c>
      <c r="X463" s="103">
        <v>1296</v>
      </c>
      <c r="Y463" s="104" t="s">
        <v>947</v>
      </c>
      <c r="Z463" s="281" t="s">
        <v>951</v>
      </c>
      <c r="AA463" s="281" t="s">
        <v>947</v>
      </c>
      <c r="AB463" s="282">
        <f>AA463-Z463</f>
        <v>-26</v>
      </c>
      <c r="AC463" s="283">
        <f>IF(AE463="SI",0,I463)</f>
        <v>100</v>
      </c>
      <c r="AD463" s="284">
        <f>AC463*AB463</f>
        <v>-2600</v>
      </c>
      <c r="AE463" s="285" t="s">
        <v>122</v>
      </c>
    </row>
    <row r="464" spans="1:31" ht="15">
      <c r="A464" s="103"/>
      <c r="B464" s="103"/>
      <c r="C464" s="104"/>
      <c r="D464" s="279"/>
      <c r="E464" s="104"/>
      <c r="F464" s="107"/>
      <c r="G464" s="107"/>
      <c r="H464" s="102"/>
      <c r="I464" s="107"/>
      <c r="J464" s="280"/>
      <c r="K464" s="103"/>
      <c r="L464" s="103"/>
      <c r="M464" s="104"/>
      <c r="N464" s="103"/>
      <c r="O464" s="106"/>
      <c r="P464" s="103"/>
      <c r="Q464" s="103"/>
      <c r="R464" s="103"/>
      <c r="S464" s="103"/>
      <c r="T464" s="108"/>
      <c r="U464" s="108"/>
      <c r="V464" s="108"/>
      <c r="W464" s="109"/>
      <c r="X464" s="103"/>
      <c r="Y464" s="104"/>
      <c r="Z464" s="286"/>
      <c r="AA464" s="286"/>
      <c r="AB464" s="287"/>
      <c r="AC464" s="288"/>
      <c r="AD464" s="288"/>
      <c r="AE464" s="289"/>
    </row>
    <row r="465" spans="1:31" ht="15">
      <c r="A465" s="103"/>
      <c r="B465" s="103"/>
      <c r="C465" s="104"/>
      <c r="D465" s="279"/>
      <c r="E465" s="104"/>
      <c r="F465" s="107"/>
      <c r="G465" s="107"/>
      <c r="H465" s="102"/>
      <c r="I465" s="107"/>
      <c r="J465" s="280"/>
      <c r="K465" s="103"/>
      <c r="L465" s="103"/>
      <c r="M465" s="104"/>
      <c r="N465" s="103"/>
      <c r="O465" s="106"/>
      <c r="P465" s="103"/>
      <c r="Q465" s="103"/>
      <c r="R465" s="103"/>
      <c r="S465" s="103"/>
      <c r="T465" s="108"/>
      <c r="U465" s="108"/>
      <c r="V465" s="108"/>
      <c r="W465" s="109"/>
      <c r="X465" s="103"/>
      <c r="Y465" s="104"/>
      <c r="Z465" s="286"/>
      <c r="AA465" s="286"/>
      <c r="AB465" s="290" t="s">
        <v>952</v>
      </c>
      <c r="AC465" s="291">
        <f>SUM(AC8:AC463)</f>
        <v>530681.1000000001</v>
      </c>
      <c r="AD465" s="291">
        <f>SUM(AD8:AD463)</f>
        <v>-5459994.449999998</v>
      </c>
      <c r="AE465" s="289"/>
    </row>
    <row r="466" spans="1:31" ht="15">
      <c r="A466" s="103"/>
      <c r="B466" s="103"/>
      <c r="C466" s="104"/>
      <c r="D466" s="279"/>
      <c r="E466" s="104"/>
      <c r="F466" s="107"/>
      <c r="G466" s="107"/>
      <c r="H466" s="102"/>
      <c r="I466" s="107"/>
      <c r="J466" s="280"/>
      <c r="K466" s="103"/>
      <c r="L466" s="103"/>
      <c r="M466" s="104"/>
      <c r="N466" s="103"/>
      <c r="O466" s="106"/>
      <c r="P466" s="103"/>
      <c r="Q466" s="103"/>
      <c r="R466" s="103"/>
      <c r="S466" s="103"/>
      <c r="T466" s="108"/>
      <c r="U466" s="108"/>
      <c r="V466" s="108"/>
      <c r="W466" s="109"/>
      <c r="X466" s="103"/>
      <c r="Y466" s="104"/>
      <c r="Z466" s="286"/>
      <c r="AA466" s="286"/>
      <c r="AB466" s="290" t="s">
        <v>953</v>
      </c>
      <c r="AC466" s="291"/>
      <c r="AD466" s="291">
        <f>IF(AC465&lt;&gt;0,AD465/AC465,0)</f>
        <v>-10.288654429185433</v>
      </c>
      <c r="AE466" s="289"/>
    </row>
    <row r="467" spans="3:30" ht="15">
      <c r="C467" s="102"/>
      <c r="D467" s="102"/>
      <c r="E467" s="102"/>
      <c r="F467" s="102"/>
      <c r="G467" s="102"/>
      <c r="H467" s="102"/>
      <c r="I467" s="102"/>
      <c r="M467" s="102"/>
      <c r="O467" s="102"/>
      <c r="Y467" s="102"/>
      <c r="Z467" s="102"/>
      <c r="AA467" s="102"/>
      <c r="AC467" s="113"/>
      <c r="AD467" s="113"/>
    </row>
    <row r="468" spans="3:30" ht="15">
      <c r="C468" s="102"/>
      <c r="D468" s="102"/>
      <c r="E468" s="102"/>
      <c r="F468" s="102"/>
      <c r="G468" s="102"/>
      <c r="H468" s="102"/>
      <c r="I468" s="102"/>
      <c r="M468" s="102"/>
      <c r="O468" s="102"/>
      <c r="Y468" s="102"/>
      <c r="Z468" s="102"/>
      <c r="AA468" s="102"/>
      <c r="AB468" s="102"/>
      <c r="AC468" s="102"/>
      <c r="AD468" s="113"/>
    </row>
    <row r="469" spans="3:30" ht="15">
      <c r="C469" s="102"/>
      <c r="D469" s="102"/>
      <c r="E469" s="102"/>
      <c r="F469" s="102"/>
      <c r="G469" s="102"/>
      <c r="H469" s="102"/>
      <c r="I469" s="102"/>
      <c r="M469" s="102"/>
      <c r="O469" s="102"/>
      <c r="Y469" s="102"/>
      <c r="Z469" s="102"/>
      <c r="AA469" s="102"/>
      <c r="AB469" s="102"/>
      <c r="AC469" s="102"/>
      <c r="AD469" s="113"/>
    </row>
    <row r="470" spans="3:30" ht="15">
      <c r="C470" s="102"/>
      <c r="D470" s="102"/>
      <c r="E470" s="102"/>
      <c r="F470" s="102"/>
      <c r="G470" s="102"/>
      <c r="H470" s="102"/>
      <c r="I470" s="102"/>
      <c r="M470" s="102"/>
      <c r="O470" s="102"/>
      <c r="Y470" s="102"/>
      <c r="Z470" s="102"/>
      <c r="AA470" s="102"/>
      <c r="AB470" s="102"/>
      <c r="AC470" s="102"/>
      <c r="AD470" s="113"/>
    </row>
    <row r="471" spans="3:30" ht="15">
      <c r="C471" s="102"/>
      <c r="D471" s="102"/>
      <c r="E471" s="102"/>
      <c r="F471" s="102"/>
      <c r="G471" s="102"/>
      <c r="H471" s="102"/>
      <c r="I471" s="102"/>
      <c r="M471" s="102"/>
      <c r="O471" s="102"/>
      <c r="Y471" s="102"/>
      <c r="Z471" s="102"/>
      <c r="AA471" s="102"/>
      <c r="AB471" s="102"/>
      <c r="AC471" s="102"/>
      <c r="AD471" s="113"/>
    </row>
    <row r="472" spans="3:30" ht="15">
      <c r="C472" s="102"/>
      <c r="D472" s="102"/>
      <c r="E472" s="102"/>
      <c r="F472" s="102"/>
      <c r="G472" s="102"/>
      <c r="H472" s="102"/>
      <c r="I472" s="102"/>
      <c r="M472" s="102"/>
      <c r="O472" s="102"/>
      <c r="Y472" s="102"/>
      <c r="Z472" s="102"/>
      <c r="AA472" s="102"/>
      <c r="AB472" s="102"/>
      <c r="AC472" s="102"/>
      <c r="AD472" s="113"/>
    </row>
    <row r="473" spans="3:30" ht="15">
      <c r="C473" s="102"/>
      <c r="D473" s="102"/>
      <c r="E473" s="102"/>
      <c r="F473" s="102"/>
      <c r="G473" s="102"/>
      <c r="H473" s="102"/>
      <c r="I473" s="102"/>
      <c r="M473" s="102"/>
      <c r="O473" s="102"/>
      <c r="Y473" s="102"/>
      <c r="Z473" s="102"/>
      <c r="AA473" s="102"/>
      <c r="AB473" s="102"/>
      <c r="AC473" s="102"/>
      <c r="AD473" s="113"/>
    </row>
  </sheetData>
  <sheetProtection/>
  <mergeCells count="12">
    <mergeCell ref="A1:AE1"/>
    <mergeCell ref="A3:AE3"/>
    <mergeCell ref="Z4:AE4"/>
    <mergeCell ref="A5:C5"/>
    <mergeCell ref="D5:J5"/>
    <mergeCell ref="K5:M5"/>
    <mergeCell ref="N5:O5"/>
    <mergeCell ref="AF6:AH6"/>
    <mergeCell ref="P5:S5"/>
    <mergeCell ref="T5:V5"/>
    <mergeCell ref="X5:Y5"/>
    <mergeCell ref="Z5:AE5"/>
  </mergeCells>
  <dataValidations count="1">
    <dataValidation type="list" allowBlank="1" showInputMessage="1" showErrorMessage="1" sqref="AE7:AE466 H7:H46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2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2" customWidth="1"/>
    <col min="8" max="8" width="5.7109375" style="102" customWidth="1"/>
    <col min="9" max="9" width="20.7109375" style="102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2" customWidth="1"/>
    <col min="14" max="16384" width="9.140625" style="102" customWidth="1"/>
  </cols>
  <sheetData>
    <row r="1" spans="1:13" s="85" customFormat="1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s="92" customFormat="1" ht="15" customHeight="1">
      <c r="A2" s="86"/>
      <c r="B2" s="88"/>
      <c r="C2" s="89"/>
      <c r="D2" s="89"/>
      <c r="E2" s="124"/>
      <c r="F2" s="89"/>
      <c r="G2" s="87"/>
      <c r="H2" s="87"/>
      <c r="I2" s="87"/>
      <c r="J2" s="88"/>
      <c r="K2" s="21"/>
      <c r="L2" s="21"/>
      <c r="M2" s="174"/>
    </row>
    <row r="3" spans="1:13" s="85" customFormat="1" ht="22.5" customHeight="1">
      <c r="A3" s="249" t="s">
        <v>100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</row>
    <row r="4" spans="1:13" s="85" customFormat="1" ht="22.5" customHeight="1">
      <c r="A4" s="93"/>
      <c r="B4" s="96"/>
      <c r="C4" s="166"/>
      <c r="D4" s="166"/>
      <c r="E4" s="125"/>
      <c r="F4" s="166"/>
      <c r="J4" s="165"/>
      <c r="K4" s="152"/>
      <c r="L4" s="152"/>
      <c r="M4" s="151"/>
    </row>
    <row r="5" spans="1:15" s="85" customFormat="1" ht="32.25" customHeight="1">
      <c r="A5" s="244" t="s">
        <v>99</v>
      </c>
      <c r="B5" s="245"/>
      <c r="C5" s="173" t="s">
        <v>98</v>
      </c>
      <c r="D5" s="172"/>
      <c r="E5" s="171" t="str">
        <f>IF(OR(L13="SI",L15="SI"),"SI","NO")</f>
        <v>SI</v>
      </c>
      <c r="F5" s="148"/>
      <c r="G5" s="148"/>
      <c r="H5" s="148"/>
      <c r="I5" s="148"/>
      <c r="J5" s="148"/>
      <c r="K5" s="148"/>
      <c r="L5" s="148"/>
      <c r="M5" s="146"/>
      <c r="N5" s="230" t="s">
        <v>97</v>
      </c>
      <c r="O5" s="231"/>
    </row>
    <row r="6" spans="1:13" s="85" customFormat="1" ht="22.5" customHeight="1">
      <c r="A6" s="93"/>
      <c r="B6" s="96"/>
      <c r="C6" s="97"/>
      <c r="D6" s="166"/>
      <c r="E6" s="170"/>
      <c r="F6" s="166"/>
      <c r="J6" s="165"/>
      <c r="K6" s="152"/>
      <c r="L6" s="152"/>
      <c r="M6" s="151"/>
    </row>
    <row r="7" spans="1:16" s="85" customFormat="1" ht="22.5" customHeight="1">
      <c r="A7" s="234" t="s">
        <v>96</v>
      </c>
      <c r="B7" s="253"/>
      <c r="C7" s="150">
        <f>Debiti!G6</f>
        <v>0</v>
      </c>
      <c r="D7" s="148"/>
      <c r="E7" s="239" t="s">
        <v>110</v>
      </c>
      <c r="F7" s="240"/>
      <c r="G7" s="240"/>
      <c r="H7" s="92"/>
      <c r="I7" s="169"/>
      <c r="J7" s="168"/>
      <c r="K7" s="92"/>
      <c r="L7" s="159"/>
      <c r="M7" s="167"/>
      <c r="N7" s="230" t="s">
        <v>95</v>
      </c>
      <c r="O7" s="231"/>
      <c r="P7" s="231"/>
    </row>
    <row r="8" spans="1:13" s="85" customFormat="1" ht="22.5" customHeight="1">
      <c r="A8" s="93"/>
      <c r="B8" s="96"/>
      <c r="C8" s="97"/>
      <c r="D8" s="166"/>
      <c r="E8" s="125"/>
      <c r="F8" s="97"/>
      <c r="G8" s="94"/>
      <c r="J8" s="165"/>
      <c r="K8" s="152"/>
      <c r="L8" s="152"/>
      <c r="M8" s="151"/>
    </row>
    <row r="9" spans="1:13" s="85" customFormat="1" ht="22.5" customHeight="1">
      <c r="A9" s="246" t="s">
        <v>94</v>
      </c>
      <c r="B9" s="252"/>
      <c r="C9" s="160">
        <f>ElencoFatture!O6</f>
        <v>0</v>
      </c>
      <c r="D9" s="161"/>
      <c r="E9" s="246" t="s">
        <v>88</v>
      </c>
      <c r="F9" s="247" t="s">
        <v>93</v>
      </c>
      <c r="G9" s="164">
        <f>C9/100*5</f>
        <v>0</v>
      </c>
      <c r="J9" s="148"/>
      <c r="L9" s="148"/>
      <c r="M9" s="146"/>
    </row>
    <row r="10" spans="1:13" s="85" customFormat="1" ht="22.5" customHeight="1">
      <c r="A10" s="246" t="s">
        <v>92</v>
      </c>
      <c r="B10" s="247"/>
      <c r="C10" s="160">
        <f>ElencoFatture!O7</f>
        <v>0</v>
      </c>
      <c r="D10" s="161"/>
      <c r="E10" s="163"/>
      <c r="F10" s="163"/>
      <c r="G10" s="162"/>
      <c r="H10" s="148"/>
      <c r="I10" s="148"/>
      <c r="J10" s="148"/>
      <c r="K10" s="148"/>
      <c r="L10" s="148"/>
      <c r="M10" s="146"/>
    </row>
    <row r="11" spans="1:16" s="85" customFormat="1" ht="22.5" customHeight="1">
      <c r="A11" s="246" t="s">
        <v>91</v>
      </c>
      <c r="B11" s="248"/>
      <c r="C11" s="160">
        <f>ElencoFatture!O8</f>
        <v>0</v>
      </c>
      <c r="D11" s="161"/>
      <c r="E11" s="246" t="s">
        <v>88</v>
      </c>
      <c r="F11" s="252"/>
      <c r="G11" s="160">
        <f>C11/100*5</f>
        <v>0</v>
      </c>
      <c r="H11" s="148"/>
      <c r="I11" s="238"/>
      <c r="J11" s="238"/>
      <c r="K11" s="92"/>
      <c r="L11" s="159"/>
      <c r="M11" s="146"/>
      <c r="N11" s="230" t="s">
        <v>90</v>
      </c>
      <c r="O11" s="231"/>
      <c r="P11" s="231"/>
    </row>
    <row r="12" spans="1:13" s="85" customFormat="1" ht="22.5" customHeight="1">
      <c r="A12" s="157"/>
      <c r="B12" s="156"/>
      <c r="C12" s="154"/>
      <c r="D12" s="120"/>
      <c r="E12" s="155"/>
      <c r="F12" s="154"/>
      <c r="G12" s="153"/>
      <c r="I12" s="94"/>
      <c r="J12" s="96"/>
      <c r="K12" s="152"/>
      <c r="L12" s="95"/>
      <c r="M12" s="151"/>
    </row>
    <row r="13" spans="1:15" s="85" customFormat="1" ht="22.5" customHeight="1">
      <c r="A13" s="234" t="s">
        <v>89</v>
      </c>
      <c r="B13" s="235"/>
      <c r="C13" s="150">
        <f>C11</f>
        <v>0</v>
      </c>
      <c r="D13" s="158"/>
      <c r="E13" s="234" t="s">
        <v>88</v>
      </c>
      <c r="F13" s="235"/>
      <c r="G13" s="149">
        <f>C13/100*5</f>
        <v>0</v>
      </c>
      <c r="H13" s="148"/>
      <c r="I13" s="236" t="s">
        <v>87</v>
      </c>
      <c r="J13" s="237"/>
      <c r="L13" s="147" t="str">
        <f>IF(ROUND(C7,2)&lt;=ROUND(G13,2),"SI","NO")</f>
        <v>SI</v>
      </c>
      <c r="M13" s="146"/>
      <c r="N13" s="232" t="s">
        <v>86</v>
      </c>
      <c r="O13" s="233"/>
    </row>
    <row r="14" spans="1:13" s="85" customFormat="1" ht="22.5" customHeight="1">
      <c r="A14" s="157"/>
      <c r="B14" s="156"/>
      <c r="C14" s="154"/>
      <c r="D14" s="120"/>
      <c r="E14" s="155"/>
      <c r="F14" s="154"/>
      <c r="G14" s="153"/>
      <c r="I14" s="94"/>
      <c r="J14" s="96"/>
      <c r="K14" s="152"/>
      <c r="L14" s="95"/>
      <c r="M14" s="151"/>
    </row>
    <row r="15" spans="1:15" s="85" customFormat="1" ht="22.5" customHeight="1">
      <c r="A15" s="234" t="s">
        <v>85</v>
      </c>
      <c r="B15" s="253"/>
      <c r="C15" s="150">
        <v>0</v>
      </c>
      <c r="D15" s="92"/>
      <c r="E15" s="234" t="s">
        <v>84</v>
      </c>
      <c r="F15" s="235"/>
      <c r="G15" s="149">
        <f>IF(OR(C15=0,C15="0,00"),0,C7/C15)</f>
        <v>0</v>
      </c>
      <c r="H15" s="148"/>
      <c r="I15" s="236" t="s">
        <v>83</v>
      </c>
      <c r="J15" s="237"/>
      <c r="L15" s="147" t="str">
        <f>IF(G15&lt;=0.9,"SI","NO")</f>
        <v>SI</v>
      </c>
      <c r="M15" s="146"/>
      <c r="N15" s="232" t="s">
        <v>82</v>
      </c>
      <c r="O15" s="233"/>
    </row>
    <row r="16" spans="1:13" s="85" customFormat="1" ht="22.5" customHeight="1">
      <c r="A16" s="93"/>
      <c r="B16" s="96"/>
      <c r="C16" s="97"/>
      <c r="D16" s="97"/>
      <c r="E16" s="125"/>
      <c r="F16" s="97"/>
      <c r="G16" s="94"/>
      <c r="H16" s="94"/>
      <c r="I16" s="94"/>
      <c r="J16" s="96"/>
      <c r="K16" s="95"/>
      <c r="L16" s="95"/>
      <c r="M16" s="145"/>
    </row>
    <row r="17" spans="2:12" ht="15">
      <c r="B17" s="102"/>
      <c r="C17" s="102"/>
      <c r="D17" s="102"/>
      <c r="E17" s="102"/>
      <c r="F17" s="102"/>
      <c r="J17" s="102"/>
      <c r="K17" s="102"/>
      <c r="L17" s="102"/>
    </row>
    <row r="18" spans="1:13" ht="15">
      <c r="A18" s="255" t="s">
        <v>81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5">
      <c r="A19" s="256" t="s">
        <v>80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1:13" ht="15">
      <c r="A20" s="254" t="s">
        <v>79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 ht="15">
      <c r="A21" s="144" t="s">
        <v>78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5">
      <c r="A22" s="254" t="s">
        <v>77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 ht="15">
      <c r="A23" s="254" t="s">
        <v>76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 ht="15">
      <c r="A24" s="254" t="s">
        <v>75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1:13" ht="15">
      <c r="A25" s="254" t="s">
        <v>74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ht="15">
      <c r="A26" s="143" t="s">
        <v>73</v>
      </c>
      <c r="B26" s="140"/>
      <c r="C26" s="142"/>
      <c r="D26" s="142"/>
      <c r="E26" s="142"/>
      <c r="F26" s="142"/>
      <c r="G26" s="140"/>
      <c r="H26" s="140"/>
      <c r="I26" s="140"/>
      <c r="J26" s="140"/>
      <c r="K26" s="141"/>
      <c r="L26" s="141"/>
      <c r="M26" s="140"/>
    </row>
    <row r="27" ht="15">
      <c r="A27" s="139" t="s">
        <v>72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14.00390625" style="114" customWidth="1"/>
    <col min="29" max="29" width="0" style="102" hidden="1" customWidth="1"/>
    <col min="30" max="16384" width="9.140625" style="102" customWidth="1"/>
  </cols>
  <sheetData>
    <row r="1" spans="1:28" s="85" customFormat="1" ht="22.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21"/>
    </row>
    <row r="3" spans="1:28" s="85" customFormat="1" ht="22.5" customHeight="1">
      <c r="A3" s="249" t="s">
        <v>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</row>
    <row r="4" spans="1:28" s="85" customFormat="1" ht="22.5" customHeight="1">
      <c r="A4" s="9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23"/>
    </row>
    <row r="5" spans="1:28" s="85" customFormat="1" ht="22.5" customHeight="1">
      <c r="A5" s="244" t="s">
        <v>70</v>
      </c>
      <c r="B5" s="257"/>
      <c r="C5" s="257"/>
      <c r="D5" s="257"/>
      <c r="E5" s="257"/>
      <c r="F5" s="258"/>
      <c r="G5" s="133">
        <v>0</v>
      </c>
      <c r="H5" s="122"/>
      <c r="I5" s="122"/>
      <c r="J5" s="122"/>
      <c r="K5" s="122"/>
      <c r="L5" s="122"/>
      <c r="M5" s="122"/>
      <c r="N5" s="12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23"/>
    </row>
    <row r="6" spans="1:28" s="85" customFormat="1" ht="22.5" customHeight="1">
      <c r="A6" s="244" t="s">
        <v>71</v>
      </c>
      <c r="B6" s="257"/>
      <c r="C6" s="257"/>
      <c r="D6" s="257"/>
      <c r="E6" s="257"/>
      <c r="F6" s="257"/>
      <c r="G6" s="134">
        <v>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23"/>
    </row>
    <row r="7" spans="1:28" s="85" customFormat="1" ht="22.5" customHeight="1">
      <c r="A7" s="93"/>
      <c r="B7" s="94"/>
      <c r="C7" s="95"/>
      <c r="D7" s="96"/>
      <c r="E7" s="95"/>
      <c r="F7" s="96"/>
      <c r="G7" s="97"/>
      <c r="H7" s="97"/>
      <c r="I7" s="125"/>
      <c r="J7" s="97"/>
      <c r="K7" s="94"/>
      <c r="L7" s="94"/>
      <c r="M7" s="94"/>
      <c r="N7" s="95"/>
      <c r="O7" s="96"/>
      <c r="P7" s="95"/>
      <c r="Q7" s="95"/>
      <c r="R7" s="94"/>
      <c r="S7" s="96"/>
      <c r="T7" s="94"/>
      <c r="U7" s="94"/>
      <c r="V7" s="94"/>
      <c r="W7" s="94"/>
      <c r="X7" s="94"/>
      <c r="Y7" s="94"/>
      <c r="Z7" s="94"/>
      <c r="AA7" s="94"/>
      <c r="AB7" s="131"/>
    </row>
    <row r="8" spans="1:28" s="85" customFormat="1" ht="22.5" customHeight="1">
      <c r="A8" s="207" t="s">
        <v>14</v>
      </c>
      <c r="B8" s="217"/>
      <c r="C8" s="218"/>
      <c r="D8" s="207" t="s">
        <v>15</v>
      </c>
      <c r="E8" s="217"/>
      <c r="F8" s="217"/>
      <c r="G8" s="217"/>
      <c r="H8" s="217"/>
      <c r="I8" s="217"/>
      <c r="J8" s="217"/>
      <c r="K8" s="218"/>
      <c r="L8" s="207" t="s">
        <v>16</v>
      </c>
      <c r="M8" s="217"/>
      <c r="N8" s="218"/>
      <c r="O8" s="207" t="s">
        <v>1</v>
      </c>
      <c r="P8" s="217"/>
      <c r="Q8" s="217"/>
      <c r="R8" s="207" t="s">
        <v>17</v>
      </c>
      <c r="S8" s="218"/>
      <c r="T8" s="207" t="s">
        <v>18</v>
      </c>
      <c r="U8" s="217"/>
      <c r="V8" s="217"/>
      <c r="W8" s="218"/>
      <c r="X8" s="207" t="s">
        <v>19</v>
      </c>
      <c r="Y8" s="217"/>
      <c r="Z8" s="217"/>
      <c r="AA8" s="98" t="s">
        <v>47</v>
      </c>
      <c r="AB8" s="98" t="s">
        <v>68</v>
      </c>
    </row>
    <row r="9" spans="1:28" ht="36" customHeight="1">
      <c r="A9" s="99" t="s">
        <v>21</v>
      </c>
      <c r="B9" s="99" t="s">
        <v>22</v>
      </c>
      <c r="C9" s="129" t="s">
        <v>25</v>
      </c>
      <c r="D9" s="99" t="s">
        <v>24</v>
      </c>
      <c r="E9" s="100" t="s">
        <v>25</v>
      </c>
      <c r="F9" s="99" t="s">
        <v>26</v>
      </c>
      <c r="G9" s="126" t="s">
        <v>63</v>
      </c>
      <c r="H9" s="101" t="s">
        <v>64</v>
      </c>
      <c r="I9" s="127" t="s">
        <v>65</v>
      </c>
      <c r="J9" s="126" t="s">
        <v>66</v>
      </c>
      <c r="K9" s="99" t="s">
        <v>28</v>
      </c>
      <c r="L9" s="99" t="s">
        <v>21</v>
      </c>
      <c r="M9" s="99" t="s">
        <v>24</v>
      </c>
      <c r="N9" s="129" t="s">
        <v>25</v>
      </c>
      <c r="O9" s="99" t="s">
        <v>30</v>
      </c>
      <c r="P9" s="100" t="s">
        <v>31</v>
      </c>
      <c r="Q9" s="100" t="s">
        <v>32</v>
      </c>
      <c r="R9" s="99" t="s">
        <v>33</v>
      </c>
      <c r="S9" s="99" t="s">
        <v>26</v>
      </c>
      <c r="T9" s="99" t="s">
        <v>33</v>
      </c>
      <c r="U9" s="99" t="s">
        <v>34</v>
      </c>
      <c r="V9" s="99" t="s">
        <v>35</v>
      </c>
      <c r="W9" s="99" t="s">
        <v>36</v>
      </c>
      <c r="X9" s="99" t="s">
        <v>21</v>
      </c>
      <c r="Y9" s="99" t="s">
        <v>24</v>
      </c>
      <c r="Z9" s="99" t="s">
        <v>37</v>
      </c>
      <c r="AA9" s="99" t="s">
        <v>25</v>
      </c>
      <c r="AB9" s="130" t="s">
        <v>67</v>
      </c>
    </row>
    <row r="10" spans="1:28" ht="15">
      <c r="A10" s="103"/>
      <c r="B10" s="103"/>
      <c r="C10" s="104"/>
      <c r="D10" s="105"/>
      <c r="E10" s="104"/>
      <c r="F10" s="106"/>
      <c r="G10" s="107"/>
      <c r="H10" s="107"/>
      <c r="I10" s="128"/>
      <c r="J10" s="107"/>
      <c r="K10" s="103"/>
      <c r="L10" s="103"/>
      <c r="M10" s="103"/>
      <c r="N10" s="104"/>
      <c r="O10" s="106"/>
      <c r="P10" s="104"/>
      <c r="Q10" s="104"/>
      <c r="R10" s="103"/>
      <c r="S10" s="106"/>
      <c r="T10" s="103"/>
      <c r="U10" s="103"/>
      <c r="V10" s="103"/>
      <c r="W10" s="103"/>
      <c r="X10" s="108"/>
      <c r="Y10" s="108"/>
      <c r="Z10" s="108"/>
      <c r="AA10" s="109"/>
      <c r="AB10" s="104"/>
    </row>
    <row r="11" spans="3:28" ht="15">
      <c r="C11" s="102"/>
      <c r="D11" s="102"/>
      <c r="E11" s="102"/>
      <c r="F11" s="102"/>
      <c r="G11" s="102"/>
      <c r="H11" s="102"/>
      <c r="I11" s="102"/>
      <c r="J11" s="102"/>
      <c r="N11" s="102"/>
      <c r="O11" s="102"/>
      <c r="P11" s="102"/>
      <c r="Q11" s="102"/>
      <c r="S11" s="102"/>
      <c r="AB11" s="102"/>
    </row>
    <row r="12" spans="3:28" ht="15">
      <c r="C12" s="102"/>
      <c r="D12" s="102"/>
      <c r="E12" s="102"/>
      <c r="F12" s="102"/>
      <c r="G12" s="102"/>
      <c r="H12" s="102"/>
      <c r="I12" s="102"/>
      <c r="J12" s="102"/>
      <c r="N12" s="102"/>
      <c r="O12" s="102"/>
      <c r="P12" s="102"/>
      <c r="Q12" s="102"/>
      <c r="S12" s="102"/>
      <c r="AB12" s="102"/>
    </row>
    <row r="13" spans="3:28" ht="15">
      <c r="C13" s="102"/>
      <c r="D13" s="102"/>
      <c r="E13" s="102"/>
      <c r="F13" s="102"/>
      <c r="G13" s="102"/>
      <c r="H13" s="102"/>
      <c r="I13" s="102"/>
      <c r="J13" s="102"/>
      <c r="N13" s="102"/>
      <c r="O13" s="102"/>
      <c r="P13" s="102"/>
      <c r="Q13" s="102"/>
      <c r="S13" s="102"/>
      <c r="AB13" s="102"/>
    </row>
    <row r="14" spans="3:28" ht="15">
      <c r="C14" s="102"/>
      <c r="D14" s="102"/>
      <c r="E14" s="102"/>
      <c r="F14" s="102"/>
      <c r="G14" s="102"/>
      <c r="H14" s="102"/>
      <c r="I14" s="102"/>
      <c r="J14" s="102"/>
      <c r="N14" s="102"/>
      <c r="O14" s="102"/>
      <c r="P14" s="102"/>
      <c r="Q14" s="102"/>
      <c r="S14" s="102"/>
      <c r="AB14" s="102"/>
    </row>
    <row r="15" spans="3:28" ht="15">
      <c r="C15" s="102"/>
      <c r="D15" s="102"/>
      <c r="E15" s="102"/>
      <c r="F15" s="102"/>
      <c r="G15" s="102"/>
      <c r="H15" s="102"/>
      <c r="I15" s="102"/>
      <c r="J15" s="102"/>
      <c r="N15" s="102"/>
      <c r="O15" s="102"/>
      <c r="P15" s="102"/>
      <c r="Q15" s="102"/>
      <c r="S15" s="102"/>
      <c r="AB15" s="102"/>
    </row>
    <row r="16" spans="3:28" ht="15">
      <c r="C16" s="102"/>
      <c r="D16" s="102"/>
      <c r="E16" s="102"/>
      <c r="F16" s="102"/>
      <c r="G16" s="102"/>
      <c r="H16" s="102"/>
      <c r="I16" s="102"/>
      <c r="J16" s="102"/>
      <c r="N16" s="102"/>
      <c r="O16" s="102"/>
      <c r="P16" s="102"/>
      <c r="Q16" s="102"/>
      <c r="S16" s="102"/>
      <c r="AB16" s="102"/>
    </row>
    <row r="17" s="102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2" hidden="1" customWidth="1"/>
    <col min="2" max="2" width="10.28125" style="102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2" customWidth="1"/>
    <col min="13" max="16" width="12.140625" style="102" customWidth="1"/>
    <col min="17" max="16384" width="9.140625" style="102" customWidth="1"/>
  </cols>
  <sheetData>
    <row r="1" spans="1:17" s="85" customFormat="1" ht="22.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38"/>
    </row>
    <row r="2" s="92" customFormat="1" ht="15" customHeight="1"/>
    <row r="3" spans="1:17" s="85" customFormat="1" ht="22.5" customHeight="1">
      <c r="A3" s="274" t="s">
        <v>109</v>
      </c>
      <c r="B3" s="274"/>
      <c r="C3" s="274"/>
      <c r="D3" s="274"/>
      <c r="E3" s="274"/>
      <c r="F3" s="274"/>
      <c r="G3" s="274"/>
      <c r="H3" s="274"/>
      <c r="I3" s="274"/>
      <c r="J3" s="275"/>
      <c r="K3" s="275"/>
      <c r="L3" s="275"/>
      <c r="M3" s="275"/>
      <c r="N3" s="275"/>
      <c r="O3" s="275"/>
      <c r="P3" s="275"/>
      <c r="Q3" s="137"/>
    </row>
    <row r="4" spans="1:17" s="85" customFormat="1" ht="1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137"/>
    </row>
    <row r="5" spans="1:17" s="85" customFormat="1" ht="22.5" customHeight="1">
      <c r="A5" s="261" t="s">
        <v>108</v>
      </c>
      <c r="B5" s="261"/>
      <c r="C5" s="261"/>
      <c r="D5" s="261"/>
      <c r="E5" s="261"/>
      <c r="F5" s="261"/>
      <c r="G5" s="261"/>
      <c r="H5" s="261"/>
      <c r="I5" s="262"/>
      <c r="J5" s="192" t="s">
        <v>107</v>
      </c>
      <c r="K5" s="136"/>
      <c r="L5" s="136"/>
      <c r="M5" s="136"/>
      <c r="N5" s="136"/>
      <c r="O5" s="136"/>
      <c r="P5" s="191"/>
      <c r="Q5" s="137"/>
    </row>
    <row r="6" spans="3:16" s="85" customFormat="1" ht="22.5" customHeight="1">
      <c r="C6" s="269" t="s">
        <v>94</v>
      </c>
      <c r="D6" s="270"/>
      <c r="E6" s="270"/>
      <c r="F6" s="270"/>
      <c r="G6" s="271"/>
      <c r="H6" s="185">
        <v>0</v>
      </c>
      <c r="I6" s="189"/>
      <c r="J6" s="267" t="s">
        <v>94</v>
      </c>
      <c r="K6" s="267"/>
      <c r="L6" s="267"/>
      <c r="M6" s="267"/>
      <c r="N6" s="268"/>
      <c r="O6" s="190">
        <v>0</v>
      </c>
      <c r="P6" s="189"/>
    </row>
    <row r="7" spans="3:16" s="85" customFormat="1" ht="22.5" customHeight="1">
      <c r="C7" s="269" t="s">
        <v>92</v>
      </c>
      <c r="D7" s="270"/>
      <c r="E7" s="270"/>
      <c r="F7" s="270"/>
      <c r="G7" s="186"/>
      <c r="H7" s="185">
        <v>0</v>
      </c>
      <c r="I7" s="187"/>
      <c r="J7" s="265" t="s">
        <v>92</v>
      </c>
      <c r="K7" s="265"/>
      <c r="L7" s="265"/>
      <c r="M7" s="265"/>
      <c r="N7" s="266"/>
      <c r="O7" s="188">
        <v>0</v>
      </c>
      <c r="P7" s="187"/>
    </row>
    <row r="8" spans="3:16" s="85" customFormat="1" ht="22.5" customHeight="1">
      <c r="C8" s="269" t="s">
        <v>91</v>
      </c>
      <c r="D8" s="270"/>
      <c r="E8" s="270"/>
      <c r="F8" s="270"/>
      <c r="G8" s="186"/>
      <c r="H8" s="185">
        <f>H6-H7</f>
        <v>0</v>
      </c>
      <c r="I8" s="183"/>
      <c r="J8" s="263" t="s">
        <v>91</v>
      </c>
      <c r="K8" s="263"/>
      <c r="L8" s="263"/>
      <c r="M8" s="263"/>
      <c r="N8" s="264"/>
      <c r="O8" s="184">
        <v>0</v>
      </c>
      <c r="P8" s="183"/>
    </row>
    <row r="9" spans="3:16" s="85" customFormat="1" ht="15">
      <c r="C9" s="182"/>
      <c r="D9" s="182"/>
      <c r="E9" s="182"/>
      <c r="F9" s="182"/>
      <c r="G9" s="181"/>
      <c r="H9" s="180"/>
      <c r="I9" s="153"/>
      <c r="J9" s="156"/>
      <c r="K9" s="156"/>
      <c r="L9" s="156"/>
      <c r="M9" s="156"/>
      <c r="N9" s="156"/>
      <c r="O9" s="179"/>
      <c r="P9" s="178"/>
    </row>
    <row r="10" spans="1:16" s="85" customFormat="1" ht="16.5" customHeight="1">
      <c r="A10" s="276" t="s">
        <v>106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</row>
    <row r="11" spans="1:16" s="85" customFormat="1" ht="22.5" customHeight="1">
      <c r="A11" s="207" t="s">
        <v>14</v>
      </c>
      <c r="B11" s="218"/>
      <c r="C11" s="207" t="s">
        <v>15</v>
      </c>
      <c r="D11" s="217"/>
      <c r="E11" s="217"/>
      <c r="F11" s="217"/>
      <c r="G11" s="217"/>
      <c r="H11" s="217"/>
      <c r="I11" s="218"/>
      <c r="J11" s="207" t="s">
        <v>1</v>
      </c>
      <c r="K11" s="218"/>
      <c r="L11" s="135"/>
      <c r="M11" s="207" t="s">
        <v>61</v>
      </c>
      <c r="N11" s="217"/>
      <c r="O11" s="217"/>
      <c r="P11" s="218"/>
    </row>
    <row r="12" spans="1:16" ht="36" customHeight="1">
      <c r="A12" s="99" t="s">
        <v>21</v>
      </c>
      <c r="B12" s="177" t="s">
        <v>105</v>
      </c>
      <c r="C12" s="99" t="s">
        <v>24</v>
      </c>
      <c r="D12" s="100" t="s">
        <v>25</v>
      </c>
      <c r="E12" s="176" t="s">
        <v>104</v>
      </c>
      <c r="F12" s="99" t="s">
        <v>26</v>
      </c>
      <c r="G12" s="99" t="s">
        <v>28</v>
      </c>
      <c r="H12" s="126" t="s">
        <v>63</v>
      </c>
      <c r="I12" s="101" t="s">
        <v>64</v>
      </c>
      <c r="J12" s="99" t="s">
        <v>30</v>
      </c>
      <c r="K12" s="99" t="s">
        <v>31</v>
      </c>
      <c r="L12" s="121" t="s">
        <v>103</v>
      </c>
      <c r="M12" s="119" t="s">
        <v>63</v>
      </c>
      <c r="N12" s="119" t="s">
        <v>102</v>
      </c>
      <c r="O12" s="119" t="s">
        <v>101</v>
      </c>
      <c r="P12" s="119" t="s">
        <v>62</v>
      </c>
    </row>
    <row r="13" spans="3:15" ht="15">
      <c r="C13" s="105"/>
      <c r="D13" s="104"/>
      <c r="E13" s="104"/>
      <c r="F13" s="106"/>
      <c r="G13" s="106"/>
      <c r="H13" s="107"/>
      <c r="I13" s="107"/>
      <c r="J13" s="106"/>
      <c r="K13" s="106"/>
      <c r="L13" s="104"/>
      <c r="M13" s="107"/>
      <c r="N13" s="107"/>
      <c r="O13" s="107"/>
    </row>
    <row r="14" spans="3:11" ht="15">
      <c r="C14" s="102"/>
      <c r="D14" s="102"/>
      <c r="E14" s="102"/>
      <c r="F14" s="102"/>
      <c r="G14" s="102"/>
      <c r="H14" s="102"/>
      <c r="I14" s="102"/>
      <c r="J14" s="102"/>
      <c r="K14" s="175"/>
    </row>
    <row r="15" spans="3:11" ht="15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3:11" ht="15">
      <c r="C16" s="102"/>
      <c r="D16" s="102"/>
      <c r="E16" s="102"/>
      <c r="F16" s="102"/>
      <c r="G16" s="102"/>
      <c r="H16" s="102"/>
      <c r="I16" s="102"/>
      <c r="J16" s="102"/>
      <c r="K16" s="102"/>
    </row>
    <row r="17" s="102" customFormat="1" ht="15"/>
    <row r="18" s="102" customFormat="1" ht="15"/>
    <row r="19" s="102" customFormat="1" ht="15"/>
    <row r="20" s="102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Daniele Lai</cp:lastModifiedBy>
  <cp:lastPrinted>2015-01-23T09:39:52Z</cp:lastPrinted>
  <dcterms:created xsi:type="dcterms:W3CDTF">1996-11-05T10:16:36Z</dcterms:created>
  <dcterms:modified xsi:type="dcterms:W3CDTF">2022-05-05T17:48:46Z</dcterms:modified>
  <cp:category/>
  <cp:version/>
  <cp:contentType/>
  <cp:contentStatus/>
</cp:coreProperties>
</file>